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授業2012-18\生命科学基礎実験2016-18\"/>
    </mc:Choice>
  </mc:AlternateContent>
  <bookViews>
    <workbookView xWindow="0" yWindow="0" windowWidth="19200" windowHeight="7485"/>
  </bookViews>
  <sheets>
    <sheet name="タンパク質濃度計算" sheetId="2" r:id="rId1"/>
    <sheet name="酵素活性計算" sheetId="5" r:id="rId2"/>
    <sheet name="平均と標準偏差" sheetId="3" r:id="rId3"/>
    <sheet name="(参考)タンパク質定量検量線" sheetId="1" r:id="rId4"/>
    <sheet name="(参考)成長曲線" sheetId="4" r:id="rId5"/>
  </sheets>
  <calcPr calcId="162913"/>
</workbook>
</file>

<file path=xl/calcChain.xml><?xml version="1.0" encoding="utf-8"?>
<calcChain xmlns="http://schemas.openxmlformats.org/spreadsheetml/2006/main">
  <c r="F14" i="3" l="1"/>
  <c r="M30" i="3"/>
  <c r="F30" i="3"/>
  <c r="J26" i="3"/>
  <c r="J30" i="3" s="1"/>
  <c r="C26" i="3"/>
  <c r="C30" i="3" s="1"/>
  <c r="K25" i="3"/>
  <c r="L25" i="3" s="1"/>
  <c r="M25" i="3" s="1"/>
  <c r="D25" i="3"/>
  <c r="E25" i="3" s="1"/>
  <c r="F25" i="3" s="1"/>
  <c r="K24" i="3"/>
  <c r="L24" i="3" s="1"/>
  <c r="M24" i="3" s="1"/>
  <c r="D24" i="3"/>
  <c r="E24" i="3" s="1"/>
  <c r="F24" i="3" s="1"/>
  <c r="K23" i="3"/>
  <c r="K26" i="3" s="1"/>
  <c r="D23" i="3"/>
  <c r="D26" i="3" s="1"/>
  <c r="M14" i="3"/>
  <c r="J10" i="3"/>
  <c r="J14" i="3" s="1"/>
  <c r="H5" i="5"/>
  <c r="H6" i="5"/>
  <c r="H7" i="5"/>
  <c r="H8" i="5"/>
  <c r="H9" i="5"/>
  <c r="H4" i="5"/>
  <c r="E23" i="3" l="1"/>
  <c r="E26" i="3" s="1"/>
  <c r="E27" i="3" s="1"/>
  <c r="L23" i="3"/>
  <c r="C27" i="3"/>
  <c r="J27" i="3"/>
  <c r="J11" i="3"/>
  <c r="C10" i="3"/>
  <c r="F23" i="3" l="1"/>
  <c r="F26" i="3" s="1"/>
  <c r="F27" i="3" s="1"/>
  <c r="E30" i="3" s="1"/>
  <c r="L26" i="3"/>
  <c r="L27" i="3" s="1"/>
  <c r="M23" i="3"/>
  <c r="M26" i="3" s="1"/>
  <c r="M27" i="3" s="1"/>
  <c r="L30" i="3" s="1"/>
  <c r="K9" i="3"/>
  <c r="L9" i="3" s="1"/>
  <c r="M9" i="3" s="1"/>
  <c r="K7" i="3"/>
  <c r="K8" i="3"/>
  <c r="L8" i="3" s="1"/>
  <c r="M8" i="3" s="1"/>
  <c r="C14" i="3"/>
  <c r="C11" i="3"/>
  <c r="D8" i="3" s="1"/>
  <c r="E8" i="3" s="1"/>
  <c r="F8" i="3" s="1"/>
  <c r="D9" i="3" l="1"/>
  <c r="E9" i="3" s="1"/>
  <c r="F9" i="3" s="1"/>
  <c r="D7" i="3"/>
  <c r="E7" i="3" s="1"/>
  <c r="K10" i="3"/>
  <c r="L7" i="3"/>
  <c r="G4" i="2"/>
  <c r="H4" i="2" s="1"/>
  <c r="G9" i="2"/>
  <c r="H9" i="2" s="1"/>
  <c r="H8" i="2"/>
  <c r="G8" i="2"/>
  <c r="H7" i="2"/>
  <c r="G7" i="2"/>
  <c r="G5" i="2"/>
  <c r="H5" i="2" s="1"/>
  <c r="G6" i="2"/>
  <c r="H6" i="2" s="1"/>
  <c r="D10" i="3" l="1"/>
  <c r="M7" i="3"/>
  <c r="M10" i="3" s="1"/>
  <c r="M11" i="3" s="1"/>
  <c r="L14" i="3" s="1"/>
  <c r="L10" i="3"/>
  <c r="L11" i="3" s="1"/>
  <c r="E10" i="3"/>
  <c r="E11" i="3" s="1"/>
  <c r="F7" i="3"/>
  <c r="F10" i="3" s="1"/>
  <c r="F11" i="3" s="1"/>
  <c r="E14" i="3" l="1"/>
</calcChain>
</file>

<file path=xl/sharedStrings.xml><?xml version="1.0" encoding="utf-8"?>
<sst xmlns="http://schemas.openxmlformats.org/spreadsheetml/2006/main" count="82" uniqueCount="31">
  <si>
    <t xml:space="preserve"> </t>
    <phoneticPr fontId="2"/>
  </si>
  <si>
    <t>希釈率</t>
    <rPh sb="0" eb="2">
      <t>キシャク</t>
    </rPh>
    <rPh sb="2" eb="3">
      <t>リツ</t>
    </rPh>
    <phoneticPr fontId="2"/>
  </si>
  <si>
    <t>タンパク質濃度(ug/mL)</t>
    <rPh sb="4" eb="5">
      <t>シツ</t>
    </rPh>
    <rPh sb="5" eb="7">
      <t>ノウド</t>
    </rPh>
    <phoneticPr fontId="1"/>
  </si>
  <si>
    <t>吸光度</t>
    <rPh sb="0" eb="3">
      <t>キュウコウド</t>
    </rPh>
    <phoneticPr fontId="1"/>
  </si>
  <si>
    <t>培養時間</t>
    <rPh sb="0" eb="2">
      <t>バイヨウ</t>
    </rPh>
    <rPh sb="2" eb="4">
      <t>ジカン</t>
    </rPh>
    <phoneticPr fontId="1"/>
  </si>
  <si>
    <t>大腸菌</t>
    <rPh sb="0" eb="3">
      <t>ダイチョウキン</t>
    </rPh>
    <phoneticPr fontId="1"/>
  </si>
  <si>
    <t>納豆菌</t>
    <rPh sb="0" eb="2">
      <t>ナットウ</t>
    </rPh>
    <rPh sb="2" eb="3">
      <t>キン</t>
    </rPh>
    <phoneticPr fontId="1"/>
  </si>
  <si>
    <t>試料の吸光度</t>
    <rPh sb="0" eb="2">
      <t>シリョウ</t>
    </rPh>
    <rPh sb="3" eb="6">
      <t>キュウコウド</t>
    </rPh>
    <phoneticPr fontId="2"/>
  </si>
  <si>
    <t>対照の吸光度</t>
    <rPh sb="0" eb="2">
      <t>タイショウ</t>
    </rPh>
    <rPh sb="3" eb="6">
      <t>キュウコウド</t>
    </rPh>
    <phoneticPr fontId="2"/>
  </si>
  <si>
    <t>タンパク質濃度(μg/mL)</t>
    <rPh sb="4" eb="5">
      <t>シツ</t>
    </rPh>
    <rPh sb="5" eb="7">
      <t>ノウド</t>
    </rPh>
    <phoneticPr fontId="2"/>
  </si>
  <si>
    <t>タンパク質濃度(mg/mL)</t>
    <rPh sb="4" eb="5">
      <t>シツ</t>
    </rPh>
    <rPh sb="5" eb="7">
      <t>ノウド</t>
    </rPh>
    <phoneticPr fontId="2"/>
  </si>
  <si>
    <t>測定回数</t>
    <rPh sb="0" eb="2">
      <t>ソクテイ</t>
    </rPh>
    <rPh sb="2" eb="4">
      <t>カイスウ</t>
    </rPh>
    <phoneticPr fontId="1"/>
  </si>
  <si>
    <t>測定回</t>
    <rPh sb="0" eb="2">
      <t>ソクテイ</t>
    </rPh>
    <rPh sb="2" eb="3">
      <t>カイ</t>
    </rPh>
    <phoneticPr fontId="1"/>
  </si>
  <si>
    <t>値</t>
  </si>
  <si>
    <t>偏差</t>
  </si>
  <si>
    <t>偏差の絶対値</t>
  </si>
  <si>
    <t>偏差の2乗</t>
  </si>
  <si>
    <t>i</t>
  </si>
  <si>
    <r>
      <t>x</t>
    </r>
    <r>
      <rPr>
        <vertAlign val="subscript"/>
        <sz val="10"/>
        <color rgb="FF000000"/>
        <rFont val="Times New Roman"/>
        <family val="1"/>
      </rPr>
      <t>i</t>
    </r>
  </si>
  <si>
    <r>
      <t>x</t>
    </r>
    <r>
      <rPr>
        <vertAlign val="subscript"/>
        <sz val="10"/>
        <color rgb="FF000000"/>
        <rFont val="Times New Roman"/>
        <family val="1"/>
      </rPr>
      <t>i</t>
    </r>
    <r>
      <rPr>
        <sz val="10"/>
        <color rgb="FF000000"/>
        <rFont val="Times New Roman"/>
        <family val="1"/>
      </rPr>
      <t xml:space="preserve"> - x</t>
    </r>
  </si>
  <si>
    <r>
      <t>|x</t>
    </r>
    <r>
      <rPr>
        <vertAlign val="subscript"/>
        <sz val="10"/>
        <color rgb="FF000000"/>
        <rFont val="Times New Roman"/>
        <family val="1"/>
      </rPr>
      <t>i</t>
    </r>
    <r>
      <rPr>
        <sz val="10"/>
        <color rgb="FF000000"/>
        <rFont val="Times New Roman"/>
        <family val="1"/>
      </rPr>
      <t xml:space="preserve"> - x|</t>
    </r>
  </si>
  <si>
    <r>
      <t>(x</t>
    </r>
    <r>
      <rPr>
        <vertAlign val="subscript"/>
        <sz val="10"/>
        <color rgb="FF000000"/>
        <rFont val="Times New Roman"/>
        <family val="1"/>
      </rPr>
      <t>i</t>
    </r>
    <r>
      <rPr>
        <sz val="10"/>
        <color rgb="FF000000"/>
        <rFont val="Times New Roman"/>
        <family val="1"/>
      </rPr>
      <t xml:space="preserve"> - x)</t>
    </r>
    <r>
      <rPr>
        <vertAlign val="superscript"/>
        <sz val="10"/>
        <color rgb="FF000000"/>
        <rFont val="Times New Roman"/>
        <family val="1"/>
      </rPr>
      <t>2</t>
    </r>
  </si>
  <si>
    <t>合計</t>
  </si>
  <si>
    <t>平均</t>
  </si>
  <si>
    <t>酵素活性 (units/mL)</t>
    <rPh sb="0" eb="2">
      <t>コウソ</t>
    </rPh>
    <rPh sb="2" eb="4">
      <t>カッセイ</t>
    </rPh>
    <phoneticPr fontId="2"/>
  </si>
  <si>
    <t>SD(上記より）</t>
    <rPh sb="3" eb="5">
      <t>ジョウキ</t>
    </rPh>
    <phoneticPr fontId="1"/>
  </si>
  <si>
    <t>SD（関数）</t>
    <rPh sb="3" eb="5">
      <t>カンスウ</t>
    </rPh>
    <phoneticPr fontId="1"/>
  </si>
  <si>
    <t>平均値</t>
    <rPh sb="0" eb="3">
      <t>ヘイキンチ</t>
    </rPh>
    <phoneticPr fontId="1"/>
  </si>
  <si>
    <t>A</t>
    <phoneticPr fontId="1"/>
  </si>
  <si>
    <t>B</t>
    <phoneticPr fontId="1"/>
  </si>
  <si>
    <t>A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</si>
</sst>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.00_);[Red]\(0.00\)"/>
    <numFmt numFmtId="177" formatCode="0.0"/>
    <numFmt numFmtId="178" formatCode="0.00_ "/>
    <numFmt numFmtId="179" formatCode="0.000"/>
    <numFmt numFmtId="180" formatCode="0.0000"/>
  </numFmts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0"/>
      <color rgb="FF000000"/>
      <name val="ＭＳ Ｐゴシック"/>
      <family val="3"/>
      <charset val="128"/>
    </font>
    <font>
      <sz val="10"/>
      <color rgb="FF000000"/>
      <name val="Times New Roman"/>
      <family val="1"/>
    </font>
    <font>
      <vertAlign val="subscript"/>
      <sz val="10"/>
      <color rgb="FF000000"/>
      <name val="Times New Roman"/>
      <family val="1"/>
    </font>
    <font>
      <vertAlign val="superscript"/>
      <sz val="10"/>
      <color rgb="FF000000"/>
      <name val="Times New Roman"/>
      <family val="1"/>
    </font>
    <font>
      <sz val="10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BBE0E3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rgb="FF000000"/>
      </left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 style="medium">
        <color rgb="FF000000"/>
      </left>
      <right style="thick">
        <color rgb="FF000000"/>
      </right>
      <top style="thick">
        <color rgb="FF000000"/>
      </top>
      <bottom style="medium">
        <color rgb="FF000000"/>
      </bottom>
      <diagonal/>
    </border>
    <border>
      <left style="thick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ck">
        <color rgb="FF000000"/>
      </right>
      <top style="medium">
        <color rgb="FF000000"/>
      </top>
      <bottom style="medium">
        <color rgb="FF000000"/>
      </bottom>
      <diagonal/>
    </border>
    <border>
      <left style="thick">
        <color rgb="FF000000"/>
      </left>
      <right style="medium">
        <color rgb="FF000000"/>
      </right>
      <top style="medium">
        <color rgb="FF000000"/>
      </top>
      <bottom style="thick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ck">
        <color rgb="FF000000"/>
      </bottom>
      <diagonal/>
    </border>
    <border>
      <left style="medium">
        <color rgb="FF000000"/>
      </left>
      <right style="thick">
        <color rgb="FF000000"/>
      </right>
      <top style="medium">
        <color rgb="FF000000"/>
      </top>
      <bottom style="thick">
        <color rgb="FF000000"/>
      </bottom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0" fillId="0" borderId="2" xfId="0" applyBorder="1">
      <alignment vertical="center"/>
    </xf>
    <xf numFmtId="0" fontId="0" fillId="0" borderId="3" xfId="0" applyBorder="1" applyAlignment="1">
      <alignment vertical="center" wrapText="1"/>
    </xf>
    <xf numFmtId="0" fontId="0" fillId="0" borderId="3" xfId="0" applyBorder="1">
      <alignment vertical="center"/>
    </xf>
    <xf numFmtId="179" fontId="0" fillId="0" borderId="0" xfId="0" applyNumberFormat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>
      <alignment vertical="center"/>
    </xf>
    <xf numFmtId="177" fontId="0" fillId="0" borderId="1" xfId="0" applyNumberFormat="1" applyBorder="1">
      <alignment vertical="center"/>
    </xf>
    <xf numFmtId="176" fontId="0" fillId="0" borderId="1" xfId="0" applyNumberFormat="1" applyBorder="1">
      <alignment vertical="center"/>
    </xf>
    <xf numFmtId="0" fontId="3" fillId="0" borderId="0" xfId="0" applyFont="1">
      <alignment vertical="center"/>
    </xf>
    <xf numFmtId="0" fontId="4" fillId="2" borderId="4" xfId="0" applyFont="1" applyFill="1" applyBorder="1" applyAlignment="1">
      <alignment horizontal="center" vertical="center" wrapText="1" readingOrder="1"/>
    </xf>
    <xf numFmtId="0" fontId="4" fillId="2" borderId="5" xfId="0" applyFont="1" applyFill="1" applyBorder="1" applyAlignment="1">
      <alignment horizontal="center" vertical="center" wrapText="1" readingOrder="1"/>
    </xf>
    <xf numFmtId="0" fontId="4" fillId="2" borderId="6" xfId="0" applyFont="1" applyFill="1" applyBorder="1" applyAlignment="1">
      <alignment horizontal="center" vertical="center" wrapText="1" readingOrder="1"/>
    </xf>
    <xf numFmtId="0" fontId="5" fillId="0" borderId="7" xfId="0" applyFont="1" applyBorder="1" applyAlignment="1">
      <alignment horizontal="center" vertical="center" wrapText="1" readingOrder="1"/>
    </xf>
    <xf numFmtId="0" fontId="5" fillId="0" borderId="8" xfId="0" applyFont="1" applyBorder="1" applyAlignment="1">
      <alignment horizontal="center" vertical="center" wrapText="1" readingOrder="1"/>
    </xf>
    <xf numFmtId="0" fontId="5" fillId="0" borderId="9" xfId="0" applyFont="1" applyBorder="1" applyAlignment="1">
      <alignment horizontal="center" vertical="center" wrapText="1" readingOrder="1"/>
    </xf>
    <xf numFmtId="0" fontId="4" fillId="0" borderId="7" xfId="0" applyFont="1" applyBorder="1" applyAlignment="1">
      <alignment horizontal="center" vertical="center" wrapText="1" readingOrder="1"/>
    </xf>
    <xf numFmtId="0" fontId="4" fillId="0" borderId="8" xfId="0" applyFont="1" applyBorder="1" applyAlignment="1">
      <alignment horizontal="center" vertical="center" wrapText="1" readingOrder="1"/>
    </xf>
    <xf numFmtId="0" fontId="4" fillId="3" borderId="7" xfId="0" applyFont="1" applyFill="1" applyBorder="1" applyAlignment="1">
      <alignment horizontal="center" vertical="center" wrapText="1" readingOrder="1"/>
    </xf>
    <xf numFmtId="0" fontId="4" fillId="3" borderId="8" xfId="0" applyFont="1" applyFill="1" applyBorder="1" applyAlignment="1">
      <alignment horizontal="center" vertical="center" wrapText="1" readingOrder="1"/>
    </xf>
    <xf numFmtId="2" fontId="4" fillId="3" borderId="9" xfId="0" applyNumberFormat="1" applyFont="1" applyFill="1" applyBorder="1" applyAlignment="1">
      <alignment horizontal="center" vertical="center" wrapText="1" readingOrder="1"/>
    </xf>
    <xf numFmtId="0" fontId="4" fillId="3" borderId="10" xfId="0" applyFont="1" applyFill="1" applyBorder="1" applyAlignment="1">
      <alignment horizontal="center" vertical="center" wrapText="1" readingOrder="1"/>
    </xf>
    <xf numFmtId="0" fontId="8" fillId="3" borderId="11" xfId="0" applyFont="1" applyFill="1" applyBorder="1" applyAlignment="1">
      <alignment horizontal="center" vertical="center" wrapText="1" readingOrder="1"/>
    </xf>
    <xf numFmtId="179" fontId="8" fillId="3" borderId="12" xfId="0" applyNumberFormat="1" applyFont="1" applyFill="1" applyBorder="1" applyAlignment="1">
      <alignment horizontal="center" vertical="center" wrapText="1" readingOrder="1"/>
    </xf>
    <xf numFmtId="178" fontId="4" fillId="3" borderId="8" xfId="0" applyNumberFormat="1" applyFont="1" applyFill="1" applyBorder="1" applyAlignment="1">
      <alignment horizontal="center" vertical="center" wrapText="1" readingOrder="1"/>
    </xf>
    <xf numFmtId="179" fontId="4" fillId="0" borderId="9" xfId="0" applyNumberFormat="1" applyFont="1" applyBorder="1" applyAlignment="1">
      <alignment horizontal="center" vertical="center" wrapText="1" readingOrder="1"/>
    </xf>
    <xf numFmtId="179" fontId="8" fillId="3" borderId="11" xfId="0" applyNumberFormat="1" applyFont="1" applyFill="1" applyBorder="1" applyAlignment="1">
      <alignment horizontal="center" vertical="center" wrapText="1" readingOrder="1"/>
    </xf>
    <xf numFmtId="0" fontId="3" fillId="0" borderId="1" xfId="0" applyFont="1" applyBorder="1" applyAlignment="1">
      <alignment horizontal="center" vertical="center"/>
    </xf>
    <xf numFmtId="179" fontId="3" fillId="0" borderId="1" xfId="0" applyNumberFormat="1" applyFont="1" applyBorder="1">
      <alignment vertical="center"/>
    </xf>
    <xf numFmtId="180" fontId="3" fillId="0" borderId="1" xfId="0" applyNumberFormat="1" applyFont="1" applyBorder="1">
      <alignment vertical="center"/>
    </xf>
    <xf numFmtId="180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2" fontId="4" fillId="4" borderId="8" xfId="0" applyNumberFormat="1" applyFont="1" applyFill="1" applyBorder="1" applyAlignment="1">
      <alignment horizontal="center" vertical="center" wrapText="1" readingOrder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ja-JP" altLang="en-US" sz="1400"/>
              <a:t>図</a:t>
            </a:r>
            <a:r>
              <a:rPr lang="en-US" altLang="ja-JP" sz="1400"/>
              <a:t>2 </a:t>
            </a:r>
            <a:r>
              <a:rPr lang="ja-JP" altLang="en-US" sz="1400"/>
              <a:t>タンパク質濃度の検量線</a:t>
            </a:r>
          </a:p>
        </c:rich>
      </c:tx>
      <c:layout>
        <c:manualLayout>
          <c:xMode val="edge"/>
          <c:yMode val="edge"/>
          <c:x val="0.19388468116990407"/>
          <c:y val="0.89814814814814814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0254980718728993"/>
          <c:y val="6.6215368912219311E-2"/>
          <c:w val="0.71295897808158537"/>
          <c:h val="0.60484179060950716"/>
        </c:manualLayout>
      </c:layout>
      <c:scatterChart>
        <c:scatterStyle val="lineMarker"/>
        <c:varyColors val="0"/>
        <c:ser>
          <c:idx val="0"/>
          <c:order val="0"/>
          <c:tx>
            <c:strRef>
              <c:f>'(参考)タンパク質定量検量線'!$D$5</c:f>
              <c:strCache>
                <c:ptCount val="1"/>
                <c:pt idx="0">
                  <c:v>吸光度</c:v>
                </c:pt>
              </c:strCache>
            </c:strRef>
          </c:tx>
          <c:spPr>
            <a:ln w="28575">
              <a:noFill/>
            </a:ln>
          </c:spPr>
          <c:trendline>
            <c:trendlineType val="linear"/>
            <c:dispRSqr val="1"/>
            <c:dispEq val="1"/>
            <c:trendlineLbl>
              <c:layout/>
              <c:numFmt formatCode="General" sourceLinked="0"/>
            </c:trendlineLbl>
          </c:trendline>
          <c:xVal>
            <c:numRef>
              <c:f>'(参考)タンパク質定量検量線'!$C$6:$C$10</c:f>
              <c:numCache>
                <c:formatCode>General</c:formatCode>
                <c:ptCount val="5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</c:numCache>
            </c:numRef>
          </c:xVal>
          <c:yVal>
            <c:numRef>
              <c:f>'(参考)タンパク質定量検量線'!$D$6:$D$10</c:f>
              <c:numCache>
                <c:formatCode>0.000</c:formatCode>
                <c:ptCount val="5"/>
                <c:pt idx="0" formatCode="General">
                  <c:v>0</c:v>
                </c:pt>
                <c:pt idx="1">
                  <c:v>0.14340000000000003</c:v>
                </c:pt>
                <c:pt idx="2">
                  <c:v>0.25119999999999998</c:v>
                </c:pt>
                <c:pt idx="3">
                  <c:v>0.3548</c:v>
                </c:pt>
                <c:pt idx="4" formatCode="General">
                  <c:v>0.42700000000000005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31C-4FCF-B117-7826B37038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5295104"/>
        <c:axId val="85297024"/>
      </c:scatterChart>
      <c:valAx>
        <c:axId val="85295104"/>
        <c:scaling>
          <c:orientation val="minMax"/>
          <c:max val="10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タンパク質濃度（</a:t>
                </a:r>
                <a:r>
                  <a:rPr lang="en-US" altLang="ja-JP"/>
                  <a:t>μg/mL)</a:t>
                </a:r>
                <a:endParaRPr lang="ja-JP" altLang="en-US"/>
              </a:p>
            </c:rich>
          </c:tx>
          <c:layout/>
          <c:overlay val="0"/>
        </c:title>
        <c:numFmt formatCode="General" sourceLinked="1"/>
        <c:majorTickMark val="in"/>
        <c:minorTickMark val="none"/>
        <c:tickLblPos val="nextTo"/>
        <c:spPr>
          <a:ln>
            <a:solidFill>
              <a:sysClr val="windowText" lastClr="000000"/>
            </a:solidFill>
          </a:ln>
        </c:spPr>
        <c:crossAx val="85297024"/>
        <c:crosses val="autoZero"/>
        <c:crossBetween val="midCat"/>
        <c:majorUnit val="2"/>
      </c:valAx>
      <c:valAx>
        <c:axId val="8529702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ja-JP" altLang="en-US"/>
                  <a:t>吸光度</a:t>
                </a:r>
              </a:p>
            </c:rich>
          </c:tx>
          <c:layout/>
          <c:overlay val="0"/>
        </c:title>
        <c:numFmt formatCode="General" sourceLinked="1"/>
        <c:majorTickMark val="in"/>
        <c:minorTickMark val="none"/>
        <c:tickLblPos val="nextTo"/>
        <c:spPr>
          <a:ln>
            <a:solidFill>
              <a:sysClr val="windowText" lastClr="000000"/>
            </a:solidFill>
          </a:ln>
        </c:spPr>
        <c:crossAx val="85295104"/>
        <c:crosses val="autoZero"/>
        <c:crossBetween val="midCat"/>
      </c:valAx>
      <c:spPr>
        <a:ln>
          <a:solidFill>
            <a:sysClr val="windowText" lastClr="000000"/>
          </a:solidFill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ja-JP" altLang="en-US" sz="1600"/>
              <a:t>図</a:t>
            </a:r>
            <a:r>
              <a:rPr lang="en-US" altLang="ja-JP" sz="1600"/>
              <a:t>1  </a:t>
            </a:r>
            <a:r>
              <a:rPr lang="ja-JP" altLang="en-US" sz="1600"/>
              <a:t>細菌の成長曲線</a:t>
            </a:r>
          </a:p>
        </c:rich>
      </c:tx>
      <c:layout>
        <c:manualLayout>
          <c:xMode val="edge"/>
          <c:yMode val="edge"/>
          <c:x val="0.26847524036194836"/>
          <c:y val="0.85841109653958081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6504166754692462"/>
          <c:y val="4.6044656805630302E-2"/>
          <c:w val="0.63361697391533756"/>
          <c:h val="0.63025750680536896"/>
        </c:manualLayout>
      </c:layout>
      <c:scatterChart>
        <c:scatterStyle val="lineMarker"/>
        <c:varyColors val="0"/>
        <c:ser>
          <c:idx val="0"/>
          <c:order val="0"/>
          <c:tx>
            <c:strRef>
              <c:f>'(参考)成長曲線'!$D$5</c:f>
              <c:strCache>
                <c:ptCount val="1"/>
                <c:pt idx="0">
                  <c:v>大腸菌</c:v>
                </c:pt>
              </c:strCache>
            </c:strRef>
          </c:tx>
          <c:xVal>
            <c:numRef>
              <c:f>'(参考)成長曲線'!$C$6:$C$14</c:f>
              <c:numCache>
                <c:formatCode>General</c:formatCode>
                <c:ptCount val="9"/>
              </c:numCache>
            </c:numRef>
          </c:xVal>
          <c:yVal>
            <c:numRef>
              <c:f>'(参考)成長曲線'!$D$6:$D$14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6CA-472C-B8EE-21B01D06C1A4}"/>
            </c:ext>
          </c:extLst>
        </c:ser>
        <c:ser>
          <c:idx val="1"/>
          <c:order val="1"/>
          <c:tx>
            <c:strRef>
              <c:f>'(参考)成長曲線'!$E$5</c:f>
              <c:strCache>
                <c:ptCount val="1"/>
                <c:pt idx="0">
                  <c:v>納豆菌</c:v>
                </c:pt>
              </c:strCache>
            </c:strRef>
          </c:tx>
          <c:xVal>
            <c:numRef>
              <c:f>'(参考)成長曲線'!$C$6:$C$14</c:f>
              <c:numCache>
                <c:formatCode>General</c:formatCode>
                <c:ptCount val="9"/>
              </c:numCache>
            </c:numRef>
          </c:xVal>
          <c:yVal>
            <c:numRef>
              <c:f>'(参考)成長曲線'!$E$6:$E$14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6CA-472C-B8EE-21B01D06C1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4849792"/>
        <c:axId val="84851712"/>
      </c:scatterChart>
      <c:valAx>
        <c:axId val="84849792"/>
        <c:scaling>
          <c:orientation val="minMax"/>
          <c:max val="6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培養時間 </a:t>
                </a:r>
                <a:r>
                  <a:rPr lang="en-US" altLang="ja-JP"/>
                  <a:t>(h)</a:t>
                </a:r>
                <a:endParaRPr lang="ja-JP" altLang="en-US"/>
              </a:p>
            </c:rich>
          </c:tx>
          <c:layout/>
          <c:overlay val="0"/>
        </c:title>
        <c:numFmt formatCode="General" sourceLinked="1"/>
        <c:majorTickMark val="in"/>
        <c:minorTickMark val="none"/>
        <c:tickLblPos val="nextTo"/>
        <c:spPr>
          <a:ln>
            <a:solidFill>
              <a:sysClr val="windowText" lastClr="000000"/>
            </a:solidFill>
          </a:ln>
        </c:spPr>
        <c:crossAx val="84851712"/>
        <c:crosses val="autoZero"/>
        <c:crossBetween val="midCat"/>
        <c:majorUnit val="1"/>
      </c:valAx>
      <c:valAx>
        <c:axId val="84851712"/>
        <c:scaling>
          <c:orientation val="minMax"/>
          <c:max val="1.4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altLang="ja-JP"/>
                  <a:t>660nm</a:t>
                </a:r>
                <a:r>
                  <a:rPr lang="ja-JP" altLang="en-US"/>
                  <a:t>における吸光度</a:t>
                </a:r>
              </a:p>
            </c:rich>
          </c:tx>
          <c:layout/>
          <c:overlay val="0"/>
        </c:title>
        <c:numFmt formatCode="General" sourceLinked="1"/>
        <c:majorTickMark val="in"/>
        <c:minorTickMark val="none"/>
        <c:tickLblPos val="nextTo"/>
        <c:spPr>
          <a:ln>
            <a:solidFill>
              <a:sysClr val="windowText" lastClr="000000"/>
            </a:solidFill>
          </a:ln>
        </c:spPr>
        <c:crossAx val="84849792"/>
        <c:crosses val="autoZero"/>
        <c:crossBetween val="midCat"/>
      </c:valAx>
      <c:spPr>
        <a:ln>
          <a:solidFill>
            <a:sysClr val="windowText" lastClr="000000"/>
          </a:solidFill>
        </a:ln>
      </c:spPr>
    </c:plotArea>
    <c:legend>
      <c:legendPos val="r"/>
      <c:layout>
        <c:manualLayout>
          <c:xMode val="edge"/>
          <c:yMode val="edge"/>
          <c:x val="0.8036810068845619"/>
          <c:y val="0.23838090996013442"/>
          <c:w val="0.19631899311543816"/>
          <c:h val="0.14998785222030064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57149</xdr:colOff>
      <xdr:row>1</xdr:row>
      <xdr:rowOff>133350</xdr:rowOff>
    </xdr:from>
    <xdr:ext cx="2352675" cy="275717"/>
    <xdr:sp macro="" textlink="">
      <xdr:nvSpPr>
        <xdr:cNvPr id="2" name="テキスト ボックス 1"/>
        <xdr:cNvSpPr txBox="1"/>
      </xdr:nvSpPr>
      <xdr:spPr>
        <a:xfrm>
          <a:off x="2114549" y="285750"/>
          <a:ext cx="2352675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1100"/>
            <a:t>1. </a:t>
          </a:r>
          <a:r>
            <a:rPr kumimoji="1" lang="ja-JP" altLang="en-US" sz="1100"/>
            <a:t>タンパク質濃度の測定（</a:t>
          </a:r>
          <a:r>
            <a:rPr kumimoji="1" lang="en-US" altLang="ja-JP" sz="1100"/>
            <a:t>sample A</a:t>
          </a:r>
          <a:r>
            <a:rPr kumimoji="1" lang="ja-JP" altLang="en-US" sz="1100"/>
            <a:t>）</a:t>
          </a:r>
        </a:p>
      </xdr:txBody>
    </xdr:sp>
    <xdr:clientData/>
  </xdr:oneCellAnchor>
  <xdr:oneCellAnchor>
    <xdr:from>
      <xdr:col>8</xdr:col>
      <xdr:colOff>57149</xdr:colOff>
      <xdr:row>1</xdr:row>
      <xdr:rowOff>133350</xdr:rowOff>
    </xdr:from>
    <xdr:ext cx="2352675" cy="275717"/>
    <xdr:sp macro="" textlink="">
      <xdr:nvSpPr>
        <xdr:cNvPr id="3" name="テキスト ボックス 2"/>
        <xdr:cNvSpPr txBox="1"/>
      </xdr:nvSpPr>
      <xdr:spPr>
        <a:xfrm>
          <a:off x="5895974" y="285750"/>
          <a:ext cx="2352675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1100"/>
            <a:t>2. </a:t>
          </a:r>
          <a:r>
            <a:rPr kumimoji="1" lang="ja-JP" altLang="en-US" sz="1100"/>
            <a:t>タンパク質濃度の測定（</a:t>
          </a:r>
          <a:r>
            <a:rPr kumimoji="1" lang="en-US" altLang="ja-JP" sz="1100"/>
            <a:t>sample B</a:t>
          </a:r>
          <a:r>
            <a:rPr kumimoji="1" lang="ja-JP" altLang="en-US" sz="1100"/>
            <a:t>）</a:t>
          </a:r>
        </a:p>
      </xdr:txBody>
    </xdr:sp>
    <xdr:clientData/>
  </xdr:oneCellAnchor>
  <xdr:oneCellAnchor>
    <xdr:from>
      <xdr:col>1</xdr:col>
      <xdr:colOff>57149</xdr:colOff>
      <xdr:row>17</xdr:row>
      <xdr:rowOff>133350</xdr:rowOff>
    </xdr:from>
    <xdr:ext cx="2352675" cy="275717"/>
    <xdr:sp macro="" textlink="">
      <xdr:nvSpPr>
        <xdr:cNvPr id="4" name="テキスト ボックス 3"/>
        <xdr:cNvSpPr txBox="1"/>
      </xdr:nvSpPr>
      <xdr:spPr>
        <a:xfrm>
          <a:off x="742949" y="285750"/>
          <a:ext cx="2352675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1100"/>
            <a:t>3. PPase</a:t>
          </a:r>
          <a:r>
            <a:rPr kumimoji="1" lang="ja-JP" altLang="en-US" sz="1100"/>
            <a:t>活性測定（</a:t>
          </a:r>
          <a:r>
            <a:rPr kumimoji="1" lang="en-US" altLang="ja-JP" sz="1100"/>
            <a:t>sample A</a:t>
          </a:r>
          <a:r>
            <a:rPr kumimoji="1" lang="ja-JP" altLang="en-US" sz="1100"/>
            <a:t>）</a:t>
          </a:r>
        </a:p>
      </xdr:txBody>
    </xdr:sp>
    <xdr:clientData/>
  </xdr:oneCellAnchor>
  <xdr:oneCellAnchor>
    <xdr:from>
      <xdr:col>8</xdr:col>
      <xdr:colOff>57149</xdr:colOff>
      <xdr:row>17</xdr:row>
      <xdr:rowOff>133350</xdr:rowOff>
    </xdr:from>
    <xdr:ext cx="2352675" cy="275717"/>
    <xdr:sp macro="" textlink="">
      <xdr:nvSpPr>
        <xdr:cNvPr id="5" name="テキスト ボックス 4"/>
        <xdr:cNvSpPr txBox="1"/>
      </xdr:nvSpPr>
      <xdr:spPr>
        <a:xfrm>
          <a:off x="5895974" y="285750"/>
          <a:ext cx="2352675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1100"/>
            <a:t>4. PPase</a:t>
          </a:r>
          <a:r>
            <a:rPr kumimoji="1" lang="ja-JP" altLang="en-US" sz="1100"/>
            <a:t>活性測定（</a:t>
          </a:r>
          <a:r>
            <a:rPr kumimoji="1" lang="en-US" altLang="ja-JP" sz="1100"/>
            <a:t>sample B</a:t>
          </a:r>
          <a:r>
            <a:rPr kumimoji="1" lang="ja-JP" altLang="en-US" sz="1100"/>
            <a:t>）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566737</xdr:colOff>
      <xdr:row>1</xdr:row>
      <xdr:rowOff>90487</xdr:rowOff>
    </xdr:from>
    <xdr:to>
      <xdr:col>9</xdr:col>
      <xdr:colOff>95250</xdr:colOff>
      <xdr:row>15</xdr:row>
      <xdr:rowOff>90487</xdr:rowOff>
    </xdr:to>
    <xdr:graphicFrame macro="">
      <xdr:nvGraphicFramePr>
        <xdr:cNvPr id="6" name="グラフ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604837</xdr:colOff>
      <xdr:row>2</xdr:row>
      <xdr:rowOff>100012</xdr:rowOff>
    </xdr:from>
    <xdr:to>
      <xdr:col>10</xdr:col>
      <xdr:colOff>847725</xdr:colOff>
      <xdr:row>20</xdr:row>
      <xdr:rowOff>76200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9"/>
  <sheetViews>
    <sheetView tabSelected="1" workbookViewId="0">
      <selection activeCell="G22" sqref="G22"/>
    </sheetView>
  </sheetViews>
  <sheetFormatPr defaultRowHeight="13.5" x14ac:dyDescent="0.15"/>
  <cols>
    <col min="7" max="7" width="12.625" customWidth="1"/>
    <col min="8" max="8" width="14.75" customWidth="1"/>
  </cols>
  <sheetData>
    <row r="3" spans="2:8" ht="27" x14ac:dyDescent="0.15">
      <c r="B3" s="7"/>
      <c r="C3" s="7" t="s">
        <v>11</v>
      </c>
      <c r="D3" s="6" t="s">
        <v>7</v>
      </c>
      <c r="E3" s="6" t="s">
        <v>8</v>
      </c>
      <c r="F3" s="6" t="s">
        <v>1</v>
      </c>
      <c r="G3" s="6" t="s">
        <v>9</v>
      </c>
      <c r="H3" s="6" t="s">
        <v>10</v>
      </c>
    </row>
    <row r="4" spans="2:8" x14ac:dyDescent="0.15">
      <c r="B4" s="32" t="s">
        <v>30</v>
      </c>
      <c r="C4" s="7">
        <v>1</v>
      </c>
      <c r="D4" s="7"/>
      <c r="E4" s="7"/>
      <c r="F4" s="7"/>
      <c r="G4" s="8">
        <f>(D4-E4-0.0222)/0.0533*F4</f>
        <v>0</v>
      </c>
      <c r="H4" s="9">
        <f t="shared" ref="H4" si="0">G4/1000</f>
        <v>0</v>
      </c>
    </row>
    <row r="5" spans="2:8" x14ac:dyDescent="0.15">
      <c r="B5" s="32"/>
      <c r="C5" s="7">
        <v>2</v>
      </c>
      <c r="D5" s="7"/>
      <c r="E5" s="7"/>
      <c r="F5" s="7"/>
      <c r="G5" s="8">
        <f t="shared" ref="G5:G6" si="1">(D5-E5-0.0222)/0.0533*F5</f>
        <v>0</v>
      </c>
      <c r="H5" s="9">
        <f t="shared" ref="H5:H7" si="2">G5/1000</f>
        <v>0</v>
      </c>
    </row>
    <row r="6" spans="2:8" x14ac:dyDescent="0.15">
      <c r="B6" s="32"/>
      <c r="C6" s="7">
        <v>3</v>
      </c>
      <c r="D6" s="7"/>
      <c r="E6" s="7"/>
      <c r="F6" s="7"/>
      <c r="G6" s="8">
        <f t="shared" si="1"/>
        <v>0</v>
      </c>
      <c r="H6" s="9">
        <f t="shared" si="2"/>
        <v>0</v>
      </c>
    </row>
    <row r="7" spans="2:8" x14ac:dyDescent="0.15">
      <c r="B7" s="32" t="s">
        <v>29</v>
      </c>
      <c r="C7" s="7">
        <v>1</v>
      </c>
      <c r="D7" s="7"/>
      <c r="E7" s="7"/>
      <c r="F7" s="7"/>
      <c r="G7" s="8">
        <f>(D7-E7-0.0222)/0.0533*F7</f>
        <v>0</v>
      </c>
      <c r="H7" s="9">
        <f t="shared" si="2"/>
        <v>0</v>
      </c>
    </row>
    <row r="8" spans="2:8" x14ac:dyDescent="0.15">
      <c r="B8" s="32"/>
      <c r="C8" s="7">
        <v>2</v>
      </c>
      <c r="D8" s="7"/>
      <c r="E8" s="7"/>
      <c r="F8" s="7"/>
      <c r="G8" s="8">
        <f t="shared" ref="G8:G9" si="3">(D8-E8-0.0222)/0.0533*F8</f>
        <v>0</v>
      </c>
      <c r="H8" s="9">
        <f t="shared" ref="H8:H9" si="4">G8/1000</f>
        <v>0</v>
      </c>
    </row>
    <row r="9" spans="2:8" x14ac:dyDescent="0.15">
      <c r="B9" s="32"/>
      <c r="C9" s="7">
        <v>3</v>
      </c>
      <c r="D9" s="7"/>
      <c r="E9" s="7"/>
      <c r="F9" s="7"/>
      <c r="G9" s="8">
        <f t="shared" si="3"/>
        <v>0</v>
      </c>
      <c r="H9" s="9">
        <f t="shared" si="4"/>
        <v>0</v>
      </c>
    </row>
  </sheetData>
  <mergeCells count="2">
    <mergeCell ref="B4:B6"/>
    <mergeCell ref="B7:B9"/>
  </mergeCells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H9"/>
  <sheetViews>
    <sheetView workbookViewId="0">
      <selection activeCell="F15" sqref="F15"/>
    </sheetView>
  </sheetViews>
  <sheetFormatPr defaultRowHeight="13.5" x14ac:dyDescent="0.15"/>
  <cols>
    <col min="8" max="8" width="11.625" customWidth="1"/>
  </cols>
  <sheetData>
    <row r="3" spans="3:8" ht="27" x14ac:dyDescent="0.15">
      <c r="C3" s="7"/>
      <c r="D3" s="7" t="s">
        <v>11</v>
      </c>
      <c r="E3" s="6" t="s">
        <v>7</v>
      </c>
      <c r="F3" s="6" t="s">
        <v>8</v>
      </c>
      <c r="G3" s="6" t="s">
        <v>1</v>
      </c>
      <c r="H3" s="6" t="s">
        <v>24</v>
      </c>
    </row>
    <row r="4" spans="3:8" x14ac:dyDescent="0.15">
      <c r="C4" s="32" t="s">
        <v>28</v>
      </c>
      <c r="D4" s="7">
        <v>1</v>
      </c>
      <c r="E4" s="7"/>
      <c r="F4" s="7"/>
      <c r="G4" s="7"/>
      <c r="H4" s="8">
        <f>(E4-F4)*3.8*G4</f>
        <v>0</v>
      </c>
    </row>
    <row r="5" spans="3:8" x14ac:dyDescent="0.15">
      <c r="C5" s="32"/>
      <c r="D5" s="7">
        <v>2</v>
      </c>
      <c r="E5" s="7"/>
      <c r="F5" s="7"/>
      <c r="G5" s="7"/>
      <c r="H5" s="8">
        <f t="shared" ref="H5:H9" si="0">(E5-F5)*3.8*G5</f>
        <v>0</v>
      </c>
    </row>
    <row r="6" spans="3:8" x14ac:dyDescent="0.15">
      <c r="C6" s="32"/>
      <c r="D6" s="7">
        <v>3</v>
      </c>
      <c r="E6" s="7"/>
      <c r="F6" s="7"/>
      <c r="G6" s="7"/>
      <c r="H6" s="8">
        <f t="shared" si="0"/>
        <v>0</v>
      </c>
    </row>
    <row r="7" spans="3:8" x14ac:dyDescent="0.15">
      <c r="C7" s="32" t="s">
        <v>29</v>
      </c>
      <c r="D7" s="7">
        <v>1</v>
      </c>
      <c r="E7" s="7"/>
      <c r="F7" s="7"/>
      <c r="G7" s="7"/>
      <c r="H7" s="8">
        <f t="shared" si="0"/>
        <v>0</v>
      </c>
    </row>
    <row r="8" spans="3:8" x14ac:dyDescent="0.15">
      <c r="C8" s="32"/>
      <c r="D8" s="7">
        <v>2</v>
      </c>
      <c r="E8" s="7"/>
      <c r="F8" s="7"/>
      <c r="G8" s="7"/>
      <c r="H8" s="8">
        <f t="shared" si="0"/>
        <v>0</v>
      </c>
    </row>
    <row r="9" spans="3:8" x14ac:dyDescent="0.15">
      <c r="C9" s="32"/>
      <c r="D9" s="7">
        <v>3</v>
      </c>
      <c r="E9" s="7"/>
      <c r="F9" s="7"/>
      <c r="G9" s="7"/>
      <c r="H9" s="8">
        <f t="shared" si="0"/>
        <v>0</v>
      </c>
    </row>
  </sheetData>
  <mergeCells count="2">
    <mergeCell ref="C4:C6"/>
    <mergeCell ref="C7:C9"/>
  </mergeCells>
  <phoneticPr fontId="1"/>
  <pageMargins left="0.7" right="0.7" top="0.75" bottom="0.75" header="0.3" footer="0.3"/>
  <pageSetup paperSize="9" orientation="portrait" horizontalDpi="4294967292" verticalDpi="0" copies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M30"/>
  <sheetViews>
    <sheetView topLeftCell="A7" workbookViewId="0">
      <selection activeCell="J23" sqref="J23:J25"/>
    </sheetView>
  </sheetViews>
  <sheetFormatPr defaultRowHeight="12" x14ac:dyDescent="0.15"/>
  <cols>
    <col min="1" max="3" width="9" style="10"/>
    <col min="4" max="4" width="12" style="10" customWidth="1"/>
    <col min="5" max="5" width="10.625" style="10" bestFit="1" customWidth="1"/>
    <col min="6" max="16384" width="9" style="10"/>
  </cols>
  <sheetData>
    <row r="4" spans="2:13" ht="12.75" thickBot="1" x14ac:dyDescent="0.2"/>
    <row r="5" spans="2:13" ht="25.5" thickTop="1" thickBot="1" x14ac:dyDescent="0.2">
      <c r="B5" s="11" t="s">
        <v>12</v>
      </c>
      <c r="C5" s="12" t="s">
        <v>13</v>
      </c>
      <c r="D5" s="12" t="s">
        <v>14</v>
      </c>
      <c r="E5" s="12" t="s">
        <v>15</v>
      </c>
      <c r="F5" s="13" t="s">
        <v>16</v>
      </c>
      <c r="I5" s="11" t="s">
        <v>12</v>
      </c>
      <c r="J5" s="12" t="s">
        <v>13</v>
      </c>
      <c r="K5" s="12" t="s">
        <v>14</v>
      </c>
      <c r="L5" s="12" t="s">
        <v>15</v>
      </c>
      <c r="M5" s="13" t="s">
        <v>16</v>
      </c>
    </row>
    <row r="6" spans="2:13" ht="17.25" thickBot="1" x14ac:dyDescent="0.2">
      <c r="B6" s="14" t="s">
        <v>17</v>
      </c>
      <c r="C6" s="15" t="s">
        <v>18</v>
      </c>
      <c r="D6" s="15" t="s">
        <v>19</v>
      </c>
      <c r="E6" s="15" t="s">
        <v>20</v>
      </c>
      <c r="F6" s="16" t="s">
        <v>21</v>
      </c>
      <c r="I6" s="14" t="s">
        <v>17</v>
      </c>
      <c r="J6" s="15" t="s">
        <v>18</v>
      </c>
      <c r="K6" s="15" t="s">
        <v>19</v>
      </c>
      <c r="L6" s="15" t="s">
        <v>20</v>
      </c>
      <c r="M6" s="16" t="s">
        <v>21</v>
      </c>
    </row>
    <row r="7" spans="2:13" ht="12.75" thickBot="1" x14ac:dyDescent="0.2">
      <c r="B7" s="17">
        <v>1</v>
      </c>
      <c r="C7" s="33"/>
      <c r="D7" s="18">
        <f>C7-C$11</f>
        <v>0</v>
      </c>
      <c r="E7" s="18">
        <f>ABS(D7)</f>
        <v>0</v>
      </c>
      <c r="F7" s="26">
        <f>POWER(E7,2)</f>
        <v>0</v>
      </c>
      <c r="I7" s="17">
        <v>1</v>
      </c>
      <c r="J7" s="33"/>
      <c r="K7" s="18">
        <f>J7-J$11</f>
        <v>0</v>
      </c>
      <c r="L7" s="18">
        <f>ABS(K7)</f>
        <v>0</v>
      </c>
      <c r="M7" s="26">
        <f>POWER(L7,2)</f>
        <v>0</v>
      </c>
    </row>
    <row r="8" spans="2:13" ht="12.75" thickBot="1" x14ac:dyDescent="0.2">
      <c r="B8" s="17">
        <v>2</v>
      </c>
      <c r="C8" s="33"/>
      <c r="D8" s="18">
        <f>C8-C$11</f>
        <v>0</v>
      </c>
      <c r="E8" s="18">
        <f t="shared" ref="E8:E9" si="0">ABS(D8)</f>
        <v>0</v>
      </c>
      <c r="F8" s="26">
        <f t="shared" ref="F8:F9" si="1">POWER(E8,2)</f>
        <v>0</v>
      </c>
      <c r="I8" s="17">
        <v>2</v>
      </c>
      <c r="J8" s="33"/>
      <c r="K8" s="18">
        <f>J8-J$11</f>
        <v>0</v>
      </c>
      <c r="L8" s="18">
        <f t="shared" ref="L8:L9" si="2">ABS(K8)</f>
        <v>0</v>
      </c>
      <c r="M8" s="26">
        <f t="shared" ref="M8:M9" si="3">POWER(L8,2)</f>
        <v>0</v>
      </c>
    </row>
    <row r="9" spans="2:13" ht="12.75" thickBot="1" x14ac:dyDescent="0.2">
      <c r="B9" s="17">
        <v>3</v>
      </c>
      <c r="C9" s="33"/>
      <c r="D9" s="18">
        <f>C9-C$11</f>
        <v>0</v>
      </c>
      <c r="E9" s="18">
        <f t="shared" si="0"/>
        <v>0</v>
      </c>
      <c r="F9" s="26">
        <f t="shared" si="1"/>
        <v>0</v>
      </c>
      <c r="I9" s="17">
        <v>3</v>
      </c>
      <c r="J9" s="33"/>
      <c r="K9" s="18">
        <f>J9-J$11</f>
        <v>0</v>
      </c>
      <c r="L9" s="18">
        <f t="shared" si="2"/>
        <v>0</v>
      </c>
      <c r="M9" s="26">
        <f t="shared" si="3"/>
        <v>0</v>
      </c>
    </row>
    <row r="10" spans="2:13" ht="12.75" thickBot="1" x14ac:dyDescent="0.2">
      <c r="B10" s="19" t="s">
        <v>22</v>
      </c>
      <c r="C10" s="20">
        <f>SUM(C7:C9)</f>
        <v>0</v>
      </c>
      <c r="D10" s="25">
        <f>SUM(D7:D9)</f>
        <v>0</v>
      </c>
      <c r="E10" s="20">
        <f>SUM(E7:E9)</f>
        <v>0</v>
      </c>
      <c r="F10" s="21">
        <f>SUM(F7:F9)</f>
        <v>0</v>
      </c>
      <c r="I10" s="19" t="s">
        <v>22</v>
      </c>
      <c r="J10" s="20">
        <f>SUM(J7:J9)</f>
        <v>0</v>
      </c>
      <c r="K10" s="25">
        <f>SUM(K7:K9)</f>
        <v>0</v>
      </c>
      <c r="L10" s="20">
        <f>SUM(L7:L9)</f>
        <v>0</v>
      </c>
      <c r="M10" s="21">
        <f>SUM(M7:M9)</f>
        <v>0</v>
      </c>
    </row>
    <row r="11" spans="2:13" ht="12.75" thickBot="1" x14ac:dyDescent="0.2">
      <c r="B11" s="22" t="s">
        <v>23</v>
      </c>
      <c r="C11" s="27">
        <f>C10/3</f>
        <v>0</v>
      </c>
      <c r="D11" s="23">
        <v>0</v>
      </c>
      <c r="E11" s="27">
        <f>E10/3</f>
        <v>0</v>
      </c>
      <c r="F11" s="24">
        <f>F10/3</f>
        <v>0</v>
      </c>
      <c r="I11" s="22" t="s">
        <v>23</v>
      </c>
      <c r="J11" s="27">
        <f>J10/3</f>
        <v>0</v>
      </c>
      <c r="K11" s="23">
        <v>0</v>
      </c>
      <c r="L11" s="27">
        <f>L10/3</f>
        <v>0</v>
      </c>
      <c r="M11" s="24">
        <f>M10/3</f>
        <v>0</v>
      </c>
    </row>
    <row r="12" spans="2:13" ht="12.75" thickTop="1" x14ac:dyDescent="0.15"/>
    <row r="13" spans="2:13" x14ac:dyDescent="0.15">
      <c r="C13" s="28" t="s">
        <v>27</v>
      </c>
      <c r="E13" s="28" t="s">
        <v>25</v>
      </c>
      <c r="F13" s="28" t="s">
        <v>26</v>
      </c>
      <c r="J13" s="28" t="s">
        <v>27</v>
      </c>
      <c r="L13" s="28" t="s">
        <v>25</v>
      </c>
      <c r="M13" s="28" t="s">
        <v>26</v>
      </c>
    </row>
    <row r="14" spans="2:13" x14ac:dyDescent="0.15">
      <c r="C14" s="29">
        <f>C10/3</f>
        <v>0</v>
      </c>
      <c r="E14" s="31">
        <f>SQRT(F11)</f>
        <v>0</v>
      </c>
      <c r="F14" s="30" t="e">
        <f>STDEVP(C7:C9)</f>
        <v>#DIV/0!</v>
      </c>
      <c r="J14" s="29">
        <f>J10/3</f>
        <v>0</v>
      </c>
      <c r="L14" s="31">
        <f>SQRT(M11)</f>
        <v>0</v>
      </c>
      <c r="M14" s="30" t="e">
        <f>STDEVP(J7:J9)</f>
        <v>#DIV/0!</v>
      </c>
    </row>
    <row r="20" spans="2:13" ht="12.75" thickBot="1" x14ac:dyDescent="0.2"/>
    <row r="21" spans="2:13" ht="25.5" thickTop="1" thickBot="1" x14ac:dyDescent="0.2">
      <c r="B21" s="11" t="s">
        <v>12</v>
      </c>
      <c r="C21" s="12" t="s">
        <v>13</v>
      </c>
      <c r="D21" s="12" t="s">
        <v>14</v>
      </c>
      <c r="E21" s="12" t="s">
        <v>15</v>
      </c>
      <c r="F21" s="13" t="s">
        <v>16</v>
      </c>
      <c r="I21" s="11" t="s">
        <v>12</v>
      </c>
      <c r="J21" s="12" t="s">
        <v>13</v>
      </c>
      <c r="K21" s="12" t="s">
        <v>14</v>
      </c>
      <c r="L21" s="12" t="s">
        <v>15</v>
      </c>
      <c r="M21" s="13" t="s">
        <v>16</v>
      </c>
    </row>
    <row r="22" spans="2:13" ht="17.25" thickBot="1" x14ac:dyDescent="0.2">
      <c r="B22" s="14" t="s">
        <v>17</v>
      </c>
      <c r="C22" s="15" t="s">
        <v>18</v>
      </c>
      <c r="D22" s="15" t="s">
        <v>19</v>
      </c>
      <c r="E22" s="15" t="s">
        <v>20</v>
      </c>
      <c r="F22" s="16" t="s">
        <v>21</v>
      </c>
      <c r="I22" s="14" t="s">
        <v>17</v>
      </c>
      <c r="J22" s="15" t="s">
        <v>18</v>
      </c>
      <c r="K22" s="15" t="s">
        <v>19</v>
      </c>
      <c r="L22" s="15" t="s">
        <v>20</v>
      </c>
      <c r="M22" s="16" t="s">
        <v>21</v>
      </c>
    </row>
    <row r="23" spans="2:13" ht="12.75" thickBot="1" x14ac:dyDescent="0.2">
      <c r="B23" s="17">
        <v>1</v>
      </c>
      <c r="C23" s="33"/>
      <c r="D23" s="18">
        <f>C23-D$11</f>
        <v>0</v>
      </c>
      <c r="E23" s="18">
        <f>ABS(D23)</f>
        <v>0</v>
      </c>
      <c r="F23" s="26">
        <f>POWER(E23,2)</f>
        <v>0</v>
      </c>
      <c r="I23" s="17">
        <v>1</v>
      </c>
      <c r="J23" s="33"/>
      <c r="K23" s="18">
        <f>J23-K$11</f>
        <v>0</v>
      </c>
      <c r="L23" s="18">
        <f>ABS(K23)</f>
        <v>0</v>
      </c>
      <c r="M23" s="26">
        <f>POWER(L23,2)</f>
        <v>0</v>
      </c>
    </row>
    <row r="24" spans="2:13" ht="12.75" thickBot="1" x14ac:dyDescent="0.2">
      <c r="B24" s="17">
        <v>2</v>
      </c>
      <c r="C24" s="33"/>
      <c r="D24" s="18">
        <f>C24-D$11</f>
        <v>0</v>
      </c>
      <c r="E24" s="18">
        <f t="shared" ref="E24:E25" si="4">ABS(D24)</f>
        <v>0</v>
      </c>
      <c r="F24" s="26">
        <f t="shared" ref="F24:F25" si="5">POWER(E24,2)</f>
        <v>0</v>
      </c>
      <c r="I24" s="17">
        <v>2</v>
      </c>
      <c r="J24" s="33"/>
      <c r="K24" s="18">
        <f>J24-K$11</f>
        <v>0</v>
      </c>
      <c r="L24" s="18">
        <f t="shared" ref="L24:L25" si="6">ABS(K24)</f>
        <v>0</v>
      </c>
      <c r="M24" s="26">
        <f t="shared" ref="M24:M25" si="7">POWER(L24,2)</f>
        <v>0</v>
      </c>
    </row>
    <row r="25" spans="2:13" ht="12.75" thickBot="1" x14ac:dyDescent="0.2">
      <c r="B25" s="17">
        <v>3</v>
      </c>
      <c r="C25" s="33"/>
      <c r="D25" s="18">
        <f>C25-D$11</f>
        <v>0</v>
      </c>
      <c r="E25" s="18">
        <f t="shared" si="4"/>
        <v>0</v>
      </c>
      <c r="F25" s="26">
        <f t="shared" si="5"/>
        <v>0</v>
      </c>
      <c r="I25" s="17">
        <v>3</v>
      </c>
      <c r="J25" s="33"/>
      <c r="K25" s="18">
        <f>J25-K$11</f>
        <v>0</v>
      </c>
      <c r="L25" s="18">
        <f t="shared" si="6"/>
        <v>0</v>
      </c>
      <c r="M25" s="26">
        <f t="shared" si="7"/>
        <v>0</v>
      </c>
    </row>
    <row r="26" spans="2:13" ht="12.75" thickBot="1" x14ac:dyDescent="0.2">
      <c r="B26" s="19" t="s">
        <v>22</v>
      </c>
      <c r="C26" s="20">
        <f>SUM(C23:C25)</f>
        <v>0</v>
      </c>
      <c r="D26" s="25">
        <f>SUM(D23:D25)</f>
        <v>0</v>
      </c>
      <c r="E26" s="20">
        <f>SUM(E23:E25)</f>
        <v>0</v>
      </c>
      <c r="F26" s="21">
        <f>SUM(F23:F25)</f>
        <v>0</v>
      </c>
      <c r="I26" s="19" t="s">
        <v>22</v>
      </c>
      <c r="J26" s="20">
        <f>SUM(J23:J25)</f>
        <v>0</v>
      </c>
      <c r="K26" s="25">
        <f>SUM(K23:K25)</f>
        <v>0</v>
      </c>
      <c r="L26" s="20">
        <f>SUM(L23:L25)</f>
        <v>0</v>
      </c>
      <c r="M26" s="21">
        <f>SUM(M23:M25)</f>
        <v>0</v>
      </c>
    </row>
    <row r="27" spans="2:13" ht="12.75" thickBot="1" x14ac:dyDescent="0.2">
      <c r="B27" s="22" t="s">
        <v>23</v>
      </c>
      <c r="C27" s="27">
        <f>C26/3</f>
        <v>0</v>
      </c>
      <c r="D27" s="23">
        <v>0</v>
      </c>
      <c r="E27" s="27">
        <f>E26/3</f>
        <v>0</v>
      </c>
      <c r="F27" s="24">
        <f>F26/3</f>
        <v>0</v>
      </c>
      <c r="I27" s="22" t="s">
        <v>23</v>
      </c>
      <c r="J27" s="27">
        <f>J26/3</f>
        <v>0</v>
      </c>
      <c r="K27" s="23">
        <v>0</v>
      </c>
      <c r="L27" s="27">
        <f>L26/3</f>
        <v>0</v>
      </c>
      <c r="M27" s="24">
        <f>M26/3</f>
        <v>0</v>
      </c>
    </row>
    <row r="28" spans="2:13" ht="12.75" thickTop="1" x14ac:dyDescent="0.15"/>
    <row r="29" spans="2:13" x14ac:dyDescent="0.15">
      <c r="C29" s="28" t="s">
        <v>27</v>
      </c>
      <c r="E29" s="28" t="s">
        <v>25</v>
      </c>
      <c r="F29" s="28" t="s">
        <v>26</v>
      </c>
      <c r="J29" s="28" t="s">
        <v>27</v>
      </c>
      <c r="L29" s="28" t="s">
        <v>25</v>
      </c>
      <c r="M29" s="28" t="s">
        <v>26</v>
      </c>
    </row>
    <row r="30" spans="2:13" x14ac:dyDescent="0.15">
      <c r="C30" s="29">
        <f>C26/3</f>
        <v>0</v>
      </c>
      <c r="E30" s="31">
        <f>SQRT(F27)</f>
        <v>0</v>
      </c>
      <c r="F30" s="30" t="e">
        <f>STDEVP(C23:C25)</f>
        <v>#DIV/0!</v>
      </c>
      <c r="J30" s="29">
        <f>J26/3</f>
        <v>0</v>
      </c>
      <c r="L30" s="31">
        <f>SQRT(M27)</f>
        <v>0</v>
      </c>
      <c r="M30" s="30" t="e">
        <f>STDEVP(J23:J25)</f>
        <v>#DIV/0!</v>
      </c>
    </row>
  </sheetData>
  <phoneticPr fontId="1"/>
  <pageMargins left="0.7" right="0.7" top="0.75" bottom="0.75" header="0.3" footer="0.3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O16"/>
  <sheetViews>
    <sheetView workbookViewId="0">
      <selection activeCell="H21" sqref="H21"/>
    </sheetView>
  </sheetViews>
  <sheetFormatPr defaultRowHeight="13.5" x14ac:dyDescent="0.15"/>
  <cols>
    <col min="6" max="6" width="10.75" customWidth="1"/>
    <col min="9" max="9" width="10" bestFit="1" customWidth="1"/>
    <col min="10" max="10" width="13.375" bestFit="1" customWidth="1"/>
    <col min="11" max="11" width="11.25" bestFit="1" customWidth="1"/>
    <col min="13" max="13" width="7.125" bestFit="1" customWidth="1"/>
    <col min="14" max="14" width="20.75" bestFit="1" customWidth="1"/>
    <col min="15" max="15" width="20.75" style="1" bestFit="1" customWidth="1"/>
    <col min="16" max="16" width="18.125" bestFit="1" customWidth="1"/>
    <col min="17" max="17" width="13.625" bestFit="1" customWidth="1"/>
    <col min="18" max="18" width="13.25" bestFit="1" customWidth="1"/>
  </cols>
  <sheetData>
    <row r="1" spans="3:6" customFormat="1" x14ac:dyDescent="0.15"/>
    <row r="2" spans="3:6" customFormat="1" x14ac:dyDescent="0.15"/>
    <row r="3" spans="3:6" customFormat="1" x14ac:dyDescent="0.15"/>
    <row r="4" spans="3:6" customFormat="1" x14ac:dyDescent="0.15"/>
    <row r="5" spans="3:6" customFormat="1" ht="40.5" x14ac:dyDescent="0.15">
      <c r="C5" s="3" t="s">
        <v>2</v>
      </c>
      <c r="D5" s="4" t="s">
        <v>3</v>
      </c>
    </row>
    <row r="6" spans="3:6" customFormat="1" x14ac:dyDescent="0.15">
      <c r="C6">
        <v>0</v>
      </c>
      <c r="D6">
        <v>0</v>
      </c>
    </row>
    <row r="7" spans="3:6" x14ac:dyDescent="0.15">
      <c r="C7">
        <v>2</v>
      </c>
      <c r="D7" s="5">
        <v>0.14340000000000003</v>
      </c>
    </row>
    <row r="8" spans="3:6" customFormat="1" x14ac:dyDescent="0.15">
      <c r="C8">
        <v>4</v>
      </c>
      <c r="D8" s="5">
        <v>0.25119999999999998</v>
      </c>
    </row>
    <row r="9" spans="3:6" customFormat="1" x14ac:dyDescent="0.15">
      <c r="C9">
        <v>6</v>
      </c>
      <c r="D9" s="5">
        <v>0.3548</v>
      </c>
    </row>
    <row r="10" spans="3:6" customFormat="1" x14ac:dyDescent="0.15">
      <c r="C10" s="2">
        <v>8</v>
      </c>
      <c r="D10" s="2">
        <v>0.42700000000000005</v>
      </c>
    </row>
    <row r="11" spans="3:6" customFormat="1" x14ac:dyDescent="0.15"/>
    <row r="16" spans="3:6" customFormat="1" x14ac:dyDescent="0.15">
      <c r="F16" t="s">
        <v>0</v>
      </c>
    </row>
  </sheetData>
  <phoneticPr fontId="1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P16"/>
  <sheetViews>
    <sheetView workbookViewId="0">
      <selection activeCell="M21" sqref="M21"/>
    </sheetView>
  </sheetViews>
  <sheetFormatPr defaultRowHeight="13.5" x14ac:dyDescent="0.15"/>
  <cols>
    <col min="7" max="7" width="10.75" customWidth="1"/>
    <col min="10" max="10" width="10" bestFit="1" customWidth="1"/>
    <col min="11" max="11" width="13.375" bestFit="1" customWidth="1"/>
    <col min="12" max="12" width="11.25" bestFit="1" customWidth="1"/>
    <col min="14" max="14" width="7.125" bestFit="1" customWidth="1"/>
    <col min="15" max="15" width="20.75" bestFit="1" customWidth="1"/>
    <col min="16" max="16" width="20.75" style="1" bestFit="1" customWidth="1"/>
    <col min="17" max="17" width="18.125" bestFit="1" customWidth="1"/>
    <col min="18" max="18" width="13.625" bestFit="1" customWidth="1"/>
    <col min="19" max="19" width="13.25" bestFit="1" customWidth="1"/>
  </cols>
  <sheetData>
    <row r="1" spans="3:16" x14ac:dyDescent="0.15">
      <c r="P1"/>
    </row>
    <row r="2" spans="3:16" x14ac:dyDescent="0.15">
      <c r="P2"/>
    </row>
    <row r="3" spans="3:16" x14ac:dyDescent="0.15">
      <c r="P3"/>
    </row>
    <row r="4" spans="3:16" x14ac:dyDescent="0.15">
      <c r="P4"/>
    </row>
    <row r="5" spans="3:16" x14ac:dyDescent="0.15">
      <c r="C5" s="3" t="s">
        <v>4</v>
      </c>
      <c r="D5" s="3" t="s">
        <v>5</v>
      </c>
      <c r="E5" s="4" t="s">
        <v>6</v>
      </c>
      <c r="P5"/>
    </row>
    <row r="6" spans="3:16" x14ac:dyDescent="0.15">
      <c r="P6"/>
    </row>
    <row r="8" spans="3:16" x14ac:dyDescent="0.15">
      <c r="P8"/>
    </row>
    <row r="9" spans="3:16" x14ac:dyDescent="0.15">
      <c r="P9"/>
    </row>
    <row r="10" spans="3:16" x14ac:dyDescent="0.15">
      <c r="P10"/>
    </row>
    <row r="11" spans="3:16" x14ac:dyDescent="0.15">
      <c r="P11"/>
    </row>
    <row r="14" spans="3:16" x14ac:dyDescent="0.15">
      <c r="C14" s="2"/>
      <c r="D14" s="2"/>
      <c r="E14" s="2"/>
    </row>
    <row r="16" spans="3:16" x14ac:dyDescent="0.15">
      <c r="G16" t="s">
        <v>0</v>
      </c>
      <c r="P16"/>
    </row>
  </sheetData>
  <phoneticPr fontId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タンパク質濃度計算</vt:lpstr>
      <vt:lpstr>酵素活性計算</vt:lpstr>
      <vt:lpstr>平均と標準偏差</vt:lpstr>
      <vt:lpstr>(参考)タンパク質定量検量線</vt:lpstr>
      <vt:lpstr>(参考)成長曲線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Takanori Satoh</dc:creator>
  <cp:lastModifiedBy>Takanori Satoh</cp:lastModifiedBy>
  <dcterms:created xsi:type="dcterms:W3CDTF">2016-07-10T10:33:50Z</dcterms:created>
  <dcterms:modified xsi:type="dcterms:W3CDTF">2018-05-26T20:56:13Z</dcterms:modified>
</cp:coreProperties>
</file>