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授業2012-18\環境共生実験3・生命科学実験2\"/>
    </mc:Choice>
  </mc:AlternateContent>
  <bookViews>
    <workbookView xWindow="600" yWindow="90" windowWidth="19395" windowHeight="7605"/>
  </bookViews>
  <sheets>
    <sheet name="実験1" sheetId="2" r:id="rId1"/>
    <sheet name="実験2" sheetId="4" r:id="rId2"/>
    <sheet name="測定例" sheetId="1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20" i="4" l="1"/>
  <c r="H21" i="4" s="1"/>
  <c r="H22" i="4" s="1"/>
  <c r="H23" i="4" s="1"/>
  <c r="G20" i="4"/>
  <c r="G21" i="4" s="1"/>
  <c r="G22" i="4" s="1"/>
  <c r="G23" i="4" s="1"/>
  <c r="F20" i="4"/>
  <c r="F21" i="4" s="1"/>
  <c r="F22" i="4" s="1"/>
  <c r="F23" i="4" s="1"/>
  <c r="E20" i="4"/>
  <c r="E21" i="4" s="1"/>
  <c r="E22" i="4" s="1"/>
  <c r="E23" i="4" s="1"/>
  <c r="D20" i="4"/>
  <c r="D21" i="4" s="1"/>
  <c r="D22" i="4" s="1"/>
  <c r="D23" i="4" s="1"/>
  <c r="H20" i="2"/>
  <c r="H21" i="2" s="1"/>
  <c r="H22" i="2" s="1"/>
  <c r="H23" i="2" s="1"/>
  <c r="H24" i="2" s="1"/>
  <c r="G20" i="2"/>
  <c r="G21" i="2" s="1"/>
  <c r="G22" i="2" s="1"/>
  <c r="G23" i="2" s="1"/>
  <c r="G24" i="2" s="1"/>
  <c r="F20" i="2"/>
  <c r="F21" i="2" s="1"/>
  <c r="F22" i="2" s="1"/>
  <c r="F23" i="2" s="1"/>
  <c r="F24" i="2" s="1"/>
  <c r="E20" i="2"/>
  <c r="E21" i="2" s="1"/>
  <c r="E22" i="2" s="1"/>
  <c r="E23" i="2" s="1"/>
  <c r="E24" i="2" s="1"/>
  <c r="D20" i="2"/>
  <c r="D21" i="2" s="1"/>
  <c r="D22" i="2" s="1"/>
  <c r="D23" i="2" s="1"/>
  <c r="D24" i="2" s="1"/>
  <c r="N18" i="1"/>
  <c r="N19" i="1" s="1"/>
  <c r="N20" i="1" s="1"/>
  <c r="N21" i="1" s="1"/>
  <c r="N22" i="1" s="1"/>
  <c r="M18" i="1"/>
  <c r="M19" i="1" s="1"/>
  <c r="M20" i="1" s="1"/>
  <c r="M21" i="1" s="1"/>
  <c r="M22" i="1" s="1"/>
  <c r="L18" i="1"/>
  <c r="L19" i="1" s="1"/>
  <c r="L20" i="1" s="1"/>
  <c r="L21" i="1" s="1"/>
  <c r="L22" i="1" s="1"/>
  <c r="K18" i="1"/>
  <c r="K19" i="1" s="1"/>
  <c r="K20" i="1" s="1"/>
  <c r="K21" i="1" s="1"/>
  <c r="K22" i="1" s="1"/>
  <c r="J18" i="1"/>
  <c r="J19" i="1" s="1"/>
  <c r="J20" i="1" s="1"/>
  <c r="J21" i="1" s="1"/>
  <c r="J22" i="1" s="1"/>
  <c r="E16" i="1"/>
  <c r="K13" i="1"/>
  <c r="G24" i="4" l="1"/>
  <c r="H24" i="4"/>
  <c r="F24" i="4"/>
  <c r="E24" i="4"/>
</calcChain>
</file>

<file path=xl/sharedStrings.xml><?xml version="1.0" encoding="utf-8"?>
<sst xmlns="http://schemas.openxmlformats.org/spreadsheetml/2006/main" count="127" uniqueCount="73">
  <si>
    <t>時間(s)</t>
    <rPh sb="0" eb="2">
      <t>ジカン</t>
    </rPh>
    <phoneticPr fontId="2"/>
  </si>
  <si>
    <t>試験管1</t>
    <rPh sb="0" eb="3">
      <t>シケンカン</t>
    </rPh>
    <phoneticPr fontId="2"/>
  </si>
  <si>
    <t>試験管5</t>
    <rPh sb="0" eb="3">
      <t>シケンカン</t>
    </rPh>
    <phoneticPr fontId="2"/>
  </si>
  <si>
    <t>試験管１</t>
    <rPh sb="0" eb="3">
      <t>シケンカン</t>
    </rPh>
    <phoneticPr fontId="2"/>
  </si>
  <si>
    <t>試験管２</t>
    <rPh sb="0" eb="3">
      <t>シケンカン</t>
    </rPh>
    <phoneticPr fontId="2"/>
  </si>
  <si>
    <t>試験管３</t>
    <rPh sb="0" eb="3">
      <t>シケンカン</t>
    </rPh>
    <phoneticPr fontId="2"/>
  </si>
  <si>
    <t>試験管４</t>
    <rPh sb="0" eb="3">
      <t>シケンカン</t>
    </rPh>
    <phoneticPr fontId="2"/>
  </si>
  <si>
    <t>試験管５</t>
    <rPh sb="0" eb="3">
      <t>シケンカン</t>
    </rPh>
    <phoneticPr fontId="2"/>
  </si>
  <si>
    <t>ΔA</t>
    <phoneticPr fontId="2"/>
  </si>
  <si>
    <t>y=-0.001*x+0.5861</t>
    <phoneticPr fontId="2"/>
  </si>
  <si>
    <t>試験管１</t>
  </si>
  <si>
    <t>試験管２</t>
  </si>
  <si>
    <t>試験管３</t>
  </si>
  <si>
    <t>試験管４</t>
  </si>
  <si>
    <t>試験管５</t>
  </si>
  <si>
    <t>y=-0.0024*x+0.5685</t>
    <phoneticPr fontId="2"/>
  </si>
  <si>
    <t>y=-0.003*x+0.5601</t>
    <phoneticPr fontId="2"/>
  </si>
  <si>
    <r>
      <t>Δ</t>
    </r>
    <r>
      <rPr>
        <sz val="10"/>
        <rFont val="Century"/>
        <family val="1"/>
      </rPr>
      <t>C(mM/min)</t>
    </r>
  </si>
  <si>
    <t>y=-0.0043*x+0.5431</t>
    <phoneticPr fontId="2"/>
  </si>
  <si>
    <t>C’(mM/sec.)</t>
  </si>
  <si>
    <t>Y(mM/sec.)</t>
  </si>
  <si>
    <r>
      <t>V(umol/sec</t>
    </r>
    <r>
      <rPr>
        <sz val="10"/>
        <rFont val="ＭＳ 明朝"/>
        <family val="1"/>
        <charset val="128"/>
      </rPr>
      <t>･</t>
    </r>
    <r>
      <rPr>
        <sz val="10"/>
        <rFont val="Century"/>
        <family val="1"/>
      </rPr>
      <t>mg)</t>
    </r>
    <phoneticPr fontId="2"/>
  </si>
  <si>
    <t>1/V</t>
  </si>
  <si>
    <t>S(mM)</t>
  </si>
  <si>
    <t>1/S</t>
  </si>
  <si>
    <r>
      <t>1/v・1/10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</si>
  <si>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1/s</t>
    <phoneticPr fontId="2"/>
  </si>
  <si>
    <t>ΔC（mM/min.）</t>
    <phoneticPr fontId="2"/>
  </si>
  <si>
    <r>
      <t>9.68×10</t>
    </r>
    <r>
      <rPr>
        <vertAlign val="superscript"/>
        <sz val="11"/>
        <rFont val="ＭＳ Ｐゴシック"/>
        <family val="3"/>
        <charset val="128"/>
      </rPr>
      <t>－3</t>
    </r>
    <phoneticPr fontId="2"/>
  </si>
  <si>
    <r>
      <t>1.65×10</t>
    </r>
    <r>
      <rPr>
        <vertAlign val="superscript"/>
        <sz val="11"/>
        <rFont val="ＭＳ Ｐゴシック"/>
        <family val="3"/>
        <charset val="128"/>
      </rPr>
      <t>－２</t>
    </r>
    <phoneticPr fontId="2"/>
  </si>
  <si>
    <r>
      <t>2.32×10</t>
    </r>
    <r>
      <rPr>
        <vertAlign val="superscript"/>
        <sz val="11"/>
        <rFont val="ＭＳ Ｐゴシック"/>
        <family val="3"/>
        <charset val="128"/>
      </rPr>
      <t>－２</t>
    </r>
    <phoneticPr fontId="2"/>
  </si>
  <si>
    <r>
      <t>2.9×10</t>
    </r>
    <r>
      <rPr>
        <vertAlign val="superscript"/>
        <sz val="11"/>
        <rFont val="ＭＳ Ｐゴシック"/>
        <family val="3"/>
        <charset val="128"/>
      </rPr>
      <t>－2</t>
    </r>
    <phoneticPr fontId="2"/>
  </si>
  <si>
    <r>
      <t>4.16×10</t>
    </r>
    <r>
      <rPr>
        <vertAlign val="superscript"/>
        <sz val="11"/>
        <rFont val="ＭＳ Ｐゴシック"/>
        <family val="3"/>
        <charset val="128"/>
      </rPr>
      <t>－2</t>
    </r>
    <phoneticPr fontId="2"/>
  </si>
  <si>
    <t>C'（mM/sec.）</t>
    <phoneticPr fontId="2"/>
  </si>
  <si>
    <r>
      <t>1.61×10</t>
    </r>
    <r>
      <rPr>
        <vertAlign val="superscript"/>
        <sz val="11"/>
        <rFont val="ＭＳ Ｐゴシック"/>
        <family val="3"/>
        <charset val="128"/>
      </rPr>
      <t>－4</t>
    </r>
    <phoneticPr fontId="2"/>
  </si>
  <si>
    <r>
      <t>2.74×10</t>
    </r>
    <r>
      <rPr>
        <vertAlign val="superscript"/>
        <sz val="11"/>
        <rFont val="ＭＳ Ｐゴシック"/>
        <family val="3"/>
        <charset val="128"/>
      </rPr>
      <t>－４</t>
    </r>
    <phoneticPr fontId="2"/>
  </si>
  <si>
    <r>
      <t>3.87×10</t>
    </r>
    <r>
      <rPr>
        <vertAlign val="superscript"/>
        <sz val="11"/>
        <rFont val="ＭＳ Ｐゴシック"/>
        <family val="3"/>
        <charset val="128"/>
      </rPr>
      <t>－4</t>
    </r>
    <phoneticPr fontId="2"/>
  </si>
  <si>
    <r>
      <t>4.84×10</t>
    </r>
    <r>
      <rPr>
        <vertAlign val="superscript"/>
        <sz val="11"/>
        <rFont val="ＭＳ Ｐゴシック"/>
        <family val="3"/>
        <charset val="128"/>
      </rPr>
      <t>－4</t>
    </r>
    <phoneticPr fontId="2"/>
  </si>
  <si>
    <r>
      <t>6.94×10</t>
    </r>
    <r>
      <rPr>
        <vertAlign val="superscript"/>
        <sz val="11"/>
        <rFont val="ＭＳ Ｐゴシック"/>
        <family val="3"/>
        <charset val="128"/>
      </rPr>
      <t>－4</t>
    </r>
    <phoneticPr fontId="2"/>
  </si>
  <si>
    <t>Y（mmol/sec.）</t>
    <phoneticPr fontId="2"/>
  </si>
  <si>
    <r>
      <t>4.83×10</t>
    </r>
    <r>
      <rPr>
        <vertAlign val="superscript"/>
        <sz val="11"/>
        <rFont val="ＭＳ Ｐゴシック"/>
        <family val="3"/>
        <charset val="128"/>
      </rPr>
      <t>-7</t>
    </r>
    <phoneticPr fontId="2"/>
  </si>
  <si>
    <r>
      <t>8.4×10</t>
    </r>
    <r>
      <rPr>
        <vertAlign val="superscript"/>
        <sz val="11"/>
        <rFont val="ＭＳ Ｐゴシック"/>
        <family val="3"/>
        <charset val="128"/>
      </rPr>
      <t>－７</t>
    </r>
    <phoneticPr fontId="2"/>
  </si>
  <si>
    <r>
      <t>1.17×10</t>
    </r>
    <r>
      <rPr>
        <vertAlign val="superscript"/>
        <sz val="11"/>
        <rFont val="ＭＳ Ｐゴシック"/>
        <family val="3"/>
        <charset val="128"/>
      </rPr>
      <t>－6</t>
    </r>
    <phoneticPr fontId="2"/>
  </si>
  <si>
    <r>
      <t>1.45×10</t>
    </r>
    <r>
      <rPr>
        <vertAlign val="superscript"/>
        <sz val="11"/>
        <rFont val="ＭＳ Ｐゴシック"/>
        <family val="3"/>
        <charset val="128"/>
      </rPr>
      <t>－6</t>
    </r>
    <phoneticPr fontId="2"/>
  </si>
  <si>
    <r>
      <t>2.09×10</t>
    </r>
    <r>
      <rPr>
        <vertAlign val="superscript"/>
        <sz val="11"/>
        <rFont val="ＭＳ Ｐゴシック"/>
        <family val="3"/>
        <charset val="128"/>
      </rPr>
      <t>－6</t>
    </r>
    <phoneticPr fontId="2"/>
  </si>
  <si>
    <t>V（mmol/sec・mg ）</t>
    <phoneticPr fontId="2"/>
  </si>
  <si>
    <r>
      <t>9.66×10</t>
    </r>
    <r>
      <rPr>
        <vertAlign val="superscript"/>
        <sz val="11"/>
        <rFont val="ＭＳ Ｐゴシック"/>
        <family val="3"/>
        <charset val="128"/>
      </rPr>
      <t>－５</t>
    </r>
    <phoneticPr fontId="2"/>
  </si>
  <si>
    <r>
      <t>1.68×10</t>
    </r>
    <r>
      <rPr>
        <vertAlign val="superscript"/>
        <sz val="11"/>
        <rFont val="ＭＳ Ｐゴシック"/>
        <family val="3"/>
        <charset val="128"/>
      </rPr>
      <t>－４</t>
    </r>
    <phoneticPr fontId="2"/>
  </si>
  <si>
    <r>
      <t>2.34×10</t>
    </r>
    <r>
      <rPr>
        <vertAlign val="superscript"/>
        <sz val="11"/>
        <rFont val="ＭＳ Ｐゴシック"/>
        <family val="3"/>
        <charset val="128"/>
      </rPr>
      <t>－4</t>
    </r>
    <phoneticPr fontId="2"/>
  </si>
  <si>
    <r>
      <t>2.9×10</t>
    </r>
    <r>
      <rPr>
        <vertAlign val="superscript"/>
        <sz val="11"/>
        <rFont val="ＭＳ Ｐゴシック"/>
        <family val="3"/>
        <charset val="128"/>
      </rPr>
      <t>－４</t>
    </r>
    <phoneticPr fontId="2"/>
  </si>
  <si>
    <r>
      <t>4.18×10</t>
    </r>
    <r>
      <rPr>
        <vertAlign val="superscript"/>
        <sz val="11"/>
        <rFont val="ＭＳ Ｐゴシック"/>
        <family val="3"/>
        <charset val="128"/>
      </rPr>
      <t>－４</t>
    </r>
    <phoneticPr fontId="2"/>
  </si>
  <si>
    <t>1/V</t>
    <phoneticPr fontId="2"/>
  </si>
  <si>
    <r>
      <t>1.04×10</t>
    </r>
    <r>
      <rPr>
        <vertAlign val="superscript"/>
        <sz val="11"/>
        <rFont val="ＭＳ Ｐゴシック"/>
        <family val="3"/>
        <charset val="128"/>
      </rPr>
      <t>4</t>
    </r>
    <phoneticPr fontId="2"/>
  </si>
  <si>
    <r>
      <t>5.95×10</t>
    </r>
    <r>
      <rPr>
        <vertAlign val="superscript"/>
        <sz val="11"/>
        <rFont val="ＭＳ Ｐゴシック"/>
        <family val="3"/>
        <charset val="128"/>
      </rPr>
      <t>３</t>
    </r>
    <phoneticPr fontId="2"/>
  </si>
  <si>
    <r>
      <t>4.27×10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</si>
  <si>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3.45×10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</si>
  <si>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2.39×10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</si>
  <si>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S（mM）</t>
    <phoneticPr fontId="2"/>
  </si>
  <si>
    <t>1/S</t>
    <phoneticPr fontId="2"/>
  </si>
  <si>
    <t xml:space="preserve"> </t>
    <phoneticPr fontId="2"/>
  </si>
  <si>
    <r>
      <t>Δ</t>
    </r>
    <r>
      <rPr>
        <sz val="10"/>
        <rFont val="Century"/>
        <family val="1"/>
      </rPr>
      <t>A(min</t>
    </r>
    <r>
      <rPr>
        <vertAlign val="superscript"/>
        <sz val="10"/>
        <rFont val="Century"/>
        <family val="1"/>
      </rPr>
      <t>-1</t>
    </r>
    <r>
      <rPr>
        <sz val="10"/>
        <rFont val="Century"/>
        <family val="1"/>
      </rPr>
      <t>)</t>
    </r>
    <phoneticPr fontId="1"/>
  </si>
  <si>
    <r>
      <t>Δ</t>
    </r>
    <r>
      <rPr>
        <sz val="10"/>
        <rFont val="Century"/>
        <family val="1"/>
      </rPr>
      <t>A(min-1)</t>
    </r>
    <phoneticPr fontId="1"/>
  </si>
  <si>
    <t>傾きから、１分間当たりの吸光度変化(ΔA)を求め、下のセルに入力</t>
    <rPh sb="0" eb="1">
      <t>カタム</t>
    </rPh>
    <rPh sb="6" eb="8">
      <t>フンカン</t>
    </rPh>
    <rPh sb="8" eb="9">
      <t>ア</t>
    </rPh>
    <rPh sb="12" eb="13">
      <t>キュウ</t>
    </rPh>
    <rPh sb="13" eb="15">
      <t>コウド</t>
    </rPh>
    <rPh sb="15" eb="17">
      <t>ヘンカ</t>
    </rPh>
    <rPh sb="22" eb="23">
      <t>モト</t>
    </rPh>
    <rPh sb="25" eb="26">
      <t>シタ</t>
    </rPh>
    <rPh sb="30" eb="32">
      <t>ニュウリョク</t>
    </rPh>
    <phoneticPr fontId="1"/>
  </si>
  <si>
    <t>上記の1/Vを、下のセルに入力</t>
    <rPh sb="0" eb="2">
      <t>ジョウキ</t>
    </rPh>
    <rPh sb="8" eb="9">
      <t>シタ</t>
    </rPh>
    <rPh sb="13" eb="15">
      <t>ニュウリョク</t>
    </rPh>
    <phoneticPr fontId="1"/>
  </si>
  <si>
    <t>30℃</t>
    <phoneticPr fontId="2"/>
  </si>
  <si>
    <t>40℃</t>
    <phoneticPr fontId="2"/>
  </si>
  <si>
    <t>50℃</t>
    <phoneticPr fontId="2"/>
  </si>
  <si>
    <t>60℃</t>
    <phoneticPr fontId="2"/>
  </si>
  <si>
    <t>70℃</t>
    <phoneticPr fontId="2"/>
  </si>
  <si>
    <t>相対活性(%)</t>
    <rPh sb="0" eb="2">
      <t>ソウタイ</t>
    </rPh>
    <rPh sb="2" eb="4">
      <t>カッセイ</t>
    </rPh>
    <phoneticPr fontId="1"/>
  </si>
  <si>
    <r>
      <rPr>
        <sz val="10"/>
        <rFont val="ＭＳ Ｐゴシック"/>
        <family val="2"/>
        <charset val="128"/>
      </rPr>
      <t>相対活性</t>
    </r>
    <r>
      <rPr>
        <sz val="10"/>
        <rFont val="Century"/>
        <family val="1"/>
      </rPr>
      <t>(%)</t>
    </r>
    <rPh sb="0" eb="2">
      <t>ソウタイ</t>
    </rPh>
    <rPh sb="2" eb="4">
      <t>カッセイ</t>
    </rPh>
    <phoneticPr fontId="1"/>
  </si>
  <si>
    <t>温度(℃)</t>
    <rPh sb="0" eb="2">
      <t>オンド</t>
    </rPh>
    <phoneticPr fontId="1"/>
  </si>
  <si>
    <t>相対活性を下のセルに入力</t>
    <rPh sb="0" eb="2">
      <t>ソウタイ</t>
    </rPh>
    <rPh sb="2" eb="4">
      <t>カッセイ</t>
    </rPh>
    <rPh sb="5" eb="6">
      <t>シタ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</si>
</sst>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0"/>
      <name val="Century"/>
      <family val="1"/>
    </font>
    <font>
      <sz val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11" fontId="4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76" fontId="6" fillId="0" borderId="4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4" xfId="0" applyFont="1" applyBorder="1" applyAlignment="1">
      <alignment horizontal="center" vertical="top" wrapText="1"/>
    </xf>
    <xf numFmtId="0" fontId="0" fillId="0" borderId="14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 wrapText="1"/>
    </xf>
    <xf numFmtId="11" fontId="4" fillId="0" borderId="14" xfId="0" applyNumberFormat="1" applyFont="1" applyBorder="1" applyAlignment="1">
      <alignment horizontal="center" vertical="top" wrapText="1"/>
    </xf>
    <xf numFmtId="176" fontId="6" fillId="0" borderId="14" xfId="0" applyNumberFormat="1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実験1!$D$4</c:f>
              <c:strCache>
                <c:ptCount val="1"/>
                <c:pt idx="0">
                  <c:v>試験管１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実験1!$C$5:$C$11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実験1!$D$5:$D$11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D-4CC2-B79A-87FCF6FD8C49}"/>
            </c:ext>
          </c:extLst>
        </c:ser>
        <c:ser>
          <c:idx val="1"/>
          <c:order val="1"/>
          <c:tx>
            <c:strRef>
              <c:f>実験1!$E$4</c:f>
              <c:strCache>
                <c:ptCount val="1"/>
                <c:pt idx="0">
                  <c:v>試験管２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実験1!$C$5:$C$11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実験1!$E$5:$E$11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D-4CC2-B79A-87FCF6FD8C49}"/>
            </c:ext>
          </c:extLst>
        </c:ser>
        <c:ser>
          <c:idx val="2"/>
          <c:order val="2"/>
          <c:tx>
            <c:strRef>
              <c:f>実験1!$F$4</c:f>
              <c:strCache>
                <c:ptCount val="1"/>
                <c:pt idx="0">
                  <c:v>試験管３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実験1!$C$5:$C$11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実験1!$F$5:$F$11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D-4CC2-B79A-87FCF6FD8C49}"/>
            </c:ext>
          </c:extLst>
        </c:ser>
        <c:ser>
          <c:idx val="3"/>
          <c:order val="3"/>
          <c:tx>
            <c:strRef>
              <c:f>実験1!$G$4</c:f>
              <c:strCache>
                <c:ptCount val="1"/>
                <c:pt idx="0">
                  <c:v>試験管４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実験1!$C$5:$C$11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実験1!$G$5:$G$11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6D-4CC2-B79A-87FCF6FD8C49}"/>
            </c:ext>
          </c:extLst>
        </c:ser>
        <c:ser>
          <c:idx val="4"/>
          <c:order val="4"/>
          <c:tx>
            <c:strRef>
              <c:f>実験1!$H$4</c:f>
              <c:strCache>
                <c:ptCount val="1"/>
                <c:pt idx="0">
                  <c:v>試験管５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実験1!$C$5:$C$11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実験1!$H$5:$H$11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6D-4CC2-B79A-87FCF6FD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74432"/>
        <c:axId val="88272896"/>
      </c:scatterChart>
      <c:valAx>
        <c:axId val="8827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Time</a:t>
                </a:r>
                <a:r>
                  <a:rPr lang="en-US" altLang="ja-JP" baseline="0"/>
                  <a:t> (sec.)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8272896"/>
        <c:crosses val="autoZero"/>
        <c:crossBetween val="midCat"/>
      </c:valAx>
      <c:valAx>
        <c:axId val="88272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A340nm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827443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Lineweaver-Burk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実験1!$E$32</c:f>
              <c:strCache>
                <c:ptCount val="1"/>
                <c:pt idx="0">
                  <c:v>1/V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実験1!$D$33:$D$37</c:f>
              <c:numCache>
                <c:formatCode>General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6.67</c:v>
                </c:pt>
                <c:pt idx="3">
                  <c:v>5</c:v>
                </c:pt>
                <c:pt idx="4">
                  <c:v>3.33</c:v>
                </c:pt>
              </c:numCache>
            </c:numRef>
          </c:xVal>
          <c:yVal>
            <c:numRef>
              <c:f>実験1!$E$33:$E$37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3-4E8C-AABB-5942973BE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23680"/>
        <c:axId val="70421888"/>
      </c:scatterChart>
      <c:valAx>
        <c:axId val="70423680"/>
        <c:scaling>
          <c:orientation val="minMax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1 / [S]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0421888"/>
        <c:crosses val="autoZero"/>
        <c:crossBetween val="midCat"/>
      </c:valAx>
      <c:valAx>
        <c:axId val="70421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1 / V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5000000000000001E-2"/>
              <c:y val="0.37041848935549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04236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1618547681539"/>
          <c:y val="5.1579650104712521E-2"/>
          <c:w val="0.69767279090113732"/>
          <c:h val="0.7335228218423917"/>
        </c:manualLayout>
      </c:layout>
      <c:scatterChart>
        <c:scatterStyle val="lineMarker"/>
        <c:varyColors val="0"/>
        <c:ser>
          <c:idx val="0"/>
          <c:order val="0"/>
          <c:tx>
            <c:strRef>
              <c:f>実験2!$D$4</c:f>
              <c:strCache>
                <c:ptCount val="1"/>
                <c:pt idx="0">
                  <c:v>30℃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実験2!$C$5:$C$11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実験2!$D$5:$D$11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8-40AB-8B5A-CF9E9D21E7AA}"/>
            </c:ext>
          </c:extLst>
        </c:ser>
        <c:ser>
          <c:idx val="1"/>
          <c:order val="1"/>
          <c:tx>
            <c:strRef>
              <c:f>実験2!$E$4</c:f>
              <c:strCache>
                <c:ptCount val="1"/>
                <c:pt idx="0">
                  <c:v>40℃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実験2!$C$5:$C$11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実験2!$E$5:$E$11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8-40AB-8B5A-CF9E9D21E7AA}"/>
            </c:ext>
          </c:extLst>
        </c:ser>
        <c:ser>
          <c:idx val="2"/>
          <c:order val="2"/>
          <c:tx>
            <c:strRef>
              <c:f>実験2!$F$4</c:f>
              <c:strCache>
                <c:ptCount val="1"/>
                <c:pt idx="0">
                  <c:v>50℃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実験2!$C$5:$C$11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実験2!$F$5:$F$11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8-40AB-8B5A-CF9E9D21E7AA}"/>
            </c:ext>
          </c:extLst>
        </c:ser>
        <c:ser>
          <c:idx val="3"/>
          <c:order val="3"/>
          <c:tx>
            <c:strRef>
              <c:f>実験2!$G$4</c:f>
              <c:strCache>
                <c:ptCount val="1"/>
                <c:pt idx="0">
                  <c:v>60℃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実験2!$C$5:$C$11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実験2!$G$5:$G$11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8-40AB-8B5A-CF9E9D21E7AA}"/>
            </c:ext>
          </c:extLst>
        </c:ser>
        <c:ser>
          <c:idx val="4"/>
          <c:order val="4"/>
          <c:tx>
            <c:strRef>
              <c:f>実験2!$H$4</c:f>
              <c:strCache>
                <c:ptCount val="1"/>
                <c:pt idx="0">
                  <c:v>70℃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実験2!$C$5:$C$11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実験2!$H$5:$H$11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8-40AB-8B5A-CF9E9D21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94752"/>
        <c:axId val="109949312"/>
      </c:scatterChart>
      <c:valAx>
        <c:axId val="108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Time</a:t>
                </a:r>
                <a:r>
                  <a:rPr lang="en-US" altLang="ja-JP" baseline="0"/>
                  <a:t> (sec.)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9949312"/>
        <c:crosses val="autoZero"/>
        <c:crossBetween val="midCat"/>
      </c:valAx>
      <c:valAx>
        <c:axId val="109949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A340nm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839475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18285214348206"/>
          <c:y val="0.20140055409740448"/>
          <c:w val="0.64331122402803098"/>
          <c:h val="0.58076771653543302"/>
        </c:manualLayout>
      </c:layout>
      <c:scatterChart>
        <c:scatterStyle val="lineMarker"/>
        <c:varyColors val="0"/>
        <c:ser>
          <c:idx val="0"/>
          <c:order val="0"/>
          <c:tx>
            <c:strRef>
              <c:f>実験2!$E$30</c:f>
              <c:strCache>
                <c:ptCount val="1"/>
                <c:pt idx="0">
                  <c:v>相対活性(%)</c:v>
                </c:pt>
              </c:strCache>
            </c:strRef>
          </c:tx>
          <c:spPr>
            <a:ln w="28575">
              <a:noFill/>
            </a:ln>
          </c:spPr>
          <c:xVal>
            <c:numRef>
              <c:f>実験2!$D$31:$D$35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実験2!$E$31:$E$35</c:f>
              <c:numCache>
                <c:formatCode>General</c:formatCode>
                <c:ptCount val="5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7-4647-8E34-552909679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78688"/>
        <c:axId val="104974976"/>
      </c:scatterChart>
      <c:valAx>
        <c:axId val="104978688"/>
        <c:scaling>
          <c:orientation val="minMax"/>
          <c:max val="7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加熱温度 </a:t>
                </a:r>
                <a:r>
                  <a:rPr lang="en-US" altLang="ja-JP"/>
                  <a:t>(</a:t>
                </a:r>
                <a:r>
                  <a:rPr lang="ja-JP" altLang="en-US"/>
                  <a:t>℃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4974976"/>
        <c:crosses val="autoZero"/>
        <c:crossBetween val="midCat"/>
        <c:majorUnit val="10"/>
      </c:valAx>
      <c:valAx>
        <c:axId val="10497497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相対活性 </a:t>
                </a:r>
                <a:r>
                  <a:rPr lang="en-US" altLang="ja-JP"/>
                  <a:t>(%)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4978688"/>
        <c:crosses val="autoZero"/>
        <c:crossBetween val="midCat"/>
        <c:majorUnit val="1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24664182236748E-2"/>
          <c:y val="0.11304347826086956"/>
          <c:w val="0.60258834423768937"/>
          <c:h val="0.68695652173913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'[1]10月11日'!$D$3</c:f>
              <c:strCache>
                <c:ptCount val="1"/>
                <c:pt idx="0">
                  <c:v>試験管1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4577170462656503"/>
                  <c:y val="-0.1153918426698517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'[1]10月11日'!$C$4:$C$10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'[1]10月11日'!$D$4:$D$10</c:f>
              <c:numCache>
                <c:formatCode>General</c:formatCode>
                <c:ptCount val="7"/>
                <c:pt idx="0">
                  <c:v>0.60699999999999998</c:v>
                </c:pt>
                <c:pt idx="1">
                  <c:v>0.59099999999999997</c:v>
                </c:pt>
                <c:pt idx="2">
                  <c:v>0.58099999999999996</c:v>
                </c:pt>
                <c:pt idx="3">
                  <c:v>0.56999999999999995</c:v>
                </c:pt>
                <c:pt idx="4">
                  <c:v>0.55900000000000005</c:v>
                </c:pt>
                <c:pt idx="5">
                  <c:v>0.55000000000000004</c:v>
                </c:pt>
                <c:pt idx="6">
                  <c:v>0.54100000000000004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2A-42FE-9310-8726B1BE9C07}"/>
            </c:ext>
          </c:extLst>
        </c:ser>
        <c:ser>
          <c:idx val="1"/>
          <c:order val="1"/>
          <c:tx>
            <c:strRef>
              <c:f>'[1]10月11日'!$E$3</c:f>
              <c:strCache>
                <c:ptCount val="1"/>
                <c:pt idx="0">
                  <c:v>試験管5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4577170462656503"/>
                  <c:y val="0.2007127834570462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'[1]10月11日'!$C$4:$C$10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'[1]10月11日'!$E$4:$E$10</c:f>
              <c:numCache>
                <c:formatCode>General</c:formatCode>
                <c:ptCount val="7"/>
                <c:pt idx="0">
                  <c:v>0.503</c:v>
                </c:pt>
                <c:pt idx="1">
                  <c:v>0.45600000000000002</c:v>
                </c:pt>
                <c:pt idx="2">
                  <c:v>0.41099999999999998</c:v>
                </c:pt>
                <c:pt idx="3">
                  <c:v>0.36799999999999999</c:v>
                </c:pt>
                <c:pt idx="4">
                  <c:v>0.32800000000000001</c:v>
                </c:pt>
                <c:pt idx="5">
                  <c:v>0.29099999999999998</c:v>
                </c:pt>
                <c:pt idx="6">
                  <c:v>0.25600000000000001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2A-42FE-9310-8726B1BE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17600"/>
        <c:axId val="76619136"/>
      </c:scatterChart>
      <c:valAx>
        <c:axId val="7661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619136"/>
        <c:crosses val="autoZero"/>
        <c:crossBetween val="midCat"/>
      </c:valAx>
      <c:valAx>
        <c:axId val="766191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6176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99722007959"/>
          <c:y val="0.28260869565217417"/>
          <c:w val="0.2550833733583675"/>
          <c:h val="0.352173913043478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174643110872"/>
          <c:y val="0.15053802959622212"/>
          <c:w val="0.50482354742101732"/>
          <c:h val="0.642474804883876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'[1]10月11日'!$I$3</c:f>
              <c:strCache>
                <c:ptCount val="1"/>
                <c:pt idx="0">
                  <c:v>試験管１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33528399313986301"/>
                  <c:y val="-8.166469808295505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Century"/>
                      <a:ea typeface="Century"/>
                      <a:cs typeface="Century"/>
                    </a:defRPr>
                  </a:pPr>
                  <a:endParaRPr lang="ja-JP"/>
                </a:p>
              </c:txPr>
            </c:trendlineLbl>
          </c:trendline>
          <c:xVal>
            <c:numRef>
              <c:f>'[1]10月11日'!$H$4:$H$10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'[1]10月11日'!$I$4:$I$10</c:f>
              <c:numCache>
                <c:formatCode>General</c:formatCode>
                <c:ptCount val="7"/>
                <c:pt idx="0">
                  <c:v>0.59099999999999997</c:v>
                </c:pt>
                <c:pt idx="1">
                  <c:v>0.57599999999999996</c:v>
                </c:pt>
                <c:pt idx="2">
                  <c:v>0.56399999999999995</c:v>
                </c:pt>
                <c:pt idx="3">
                  <c:v>0.55600000000000005</c:v>
                </c:pt>
                <c:pt idx="4">
                  <c:v>0.54700000000000004</c:v>
                </c:pt>
                <c:pt idx="5">
                  <c:v>0.53700000000000003</c:v>
                </c:pt>
                <c:pt idx="6">
                  <c:v>0.52900000000000003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79-45C6-A7F7-A12E2DFE10EF}"/>
            </c:ext>
          </c:extLst>
        </c:ser>
        <c:ser>
          <c:idx val="1"/>
          <c:order val="1"/>
          <c:tx>
            <c:strRef>
              <c:f>'[1]10月11日'!$J$3</c:f>
              <c:strCache>
                <c:ptCount val="1"/>
                <c:pt idx="0">
                  <c:v>試験管２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3474491326978188"/>
                  <c:y val="1.475370432551173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Century"/>
                      <a:ea typeface="Century"/>
                      <a:cs typeface="Century"/>
                    </a:defRPr>
                  </a:pPr>
                  <a:endParaRPr lang="ja-JP"/>
                </a:p>
              </c:txPr>
            </c:trendlineLbl>
          </c:trendline>
          <c:xVal>
            <c:numRef>
              <c:f>'[1]10月11日'!$H$4:$H$10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'[1]10月11日'!$J$4:$J$10</c:f>
              <c:numCache>
                <c:formatCode>General</c:formatCode>
                <c:ptCount val="7"/>
                <c:pt idx="0">
                  <c:v>0.58299999999999996</c:v>
                </c:pt>
                <c:pt idx="1">
                  <c:v>0.56299999999999994</c:v>
                </c:pt>
                <c:pt idx="2">
                  <c:v>0.54400000000000004</c:v>
                </c:pt>
                <c:pt idx="3">
                  <c:v>0.52600000000000002</c:v>
                </c:pt>
                <c:pt idx="4">
                  <c:v>0.51</c:v>
                </c:pt>
                <c:pt idx="5">
                  <c:v>0.49399999999999999</c:v>
                </c:pt>
                <c:pt idx="6">
                  <c:v>0.47899999999999998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79-45C6-A7F7-A12E2DFE10EF}"/>
            </c:ext>
          </c:extLst>
        </c:ser>
        <c:ser>
          <c:idx val="2"/>
          <c:order val="2"/>
          <c:tx>
            <c:strRef>
              <c:f>'[1]10月11日'!$K$3</c:f>
              <c:strCache>
                <c:ptCount val="1"/>
                <c:pt idx="0">
                  <c:v>試験管３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'[1]10月11日'!$H$4:$H$10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'[1]10月11日'!$K$4:$K$10</c:f>
              <c:numCache>
                <c:formatCode>General</c:formatCode>
                <c:ptCount val="7"/>
                <c:pt idx="0">
                  <c:v>0.57199999999999995</c:v>
                </c:pt>
                <c:pt idx="1">
                  <c:v>0.54400000000000004</c:v>
                </c:pt>
                <c:pt idx="2">
                  <c:v>0.51800000000000002</c:v>
                </c:pt>
                <c:pt idx="3">
                  <c:v>0.49399999999999999</c:v>
                </c:pt>
                <c:pt idx="4">
                  <c:v>0.47</c:v>
                </c:pt>
                <c:pt idx="5">
                  <c:v>0.44800000000000001</c:v>
                </c:pt>
                <c:pt idx="6">
                  <c:v>0.42699999999999999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79-45C6-A7F7-A12E2DFE10EF}"/>
            </c:ext>
          </c:extLst>
        </c:ser>
        <c:ser>
          <c:idx val="3"/>
          <c:order val="3"/>
          <c:tx>
            <c:strRef>
              <c:f>'[1]10月11日'!$L$3</c:f>
              <c:strCache>
                <c:ptCount val="1"/>
                <c:pt idx="0">
                  <c:v>試験管４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34171486635541698"/>
                  <c:y val="0.2061480543659424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Century"/>
                      <a:ea typeface="Century"/>
                      <a:cs typeface="Century"/>
                    </a:defRPr>
                  </a:pPr>
                  <a:endParaRPr lang="ja-JP"/>
                </a:p>
              </c:txPr>
            </c:trendlineLbl>
          </c:trendline>
          <c:xVal>
            <c:numRef>
              <c:f>'[1]10月11日'!$H$4:$H$10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'[1]10月11日'!$L$4:$L$10</c:f>
              <c:numCache>
                <c:formatCode>General</c:formatCode>
                <c:ptCount val="7"/>
                <c:pt idx="0">
                  <c:v>0.56399999999999995</c:v>
                </c:pt>
                <c:pt idx="1">
                  <c:v>0.53</c:v>
                </c:pt>
                <c:pt idx="2">
                  <c:v>0.498</c:v>
                </c:pt>
                <c:pt idx="3">
                  <c:v>0.46700000000000003</c:v>
                </c:pt>
                <c:pt idx="4">
                  <c:v>0.438</c:v>
                </c:pt>
                <c:pt idx="5">
                  <c:v>0.41099999999999998</c:v>
                </c:pt>
                <c:pt idx="6">
                  <c:v>0.38400000000000001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79-45C6-A7F7-A12E2DFE10EF}"/>
            </c:ext>
          </c:extLst>
        </c:ser>
        <c:ser>
          <c:idx val="4"/>
          <c:order val="4"/>
          <c:tx>
            <c:strRef>
              <c:f>'[1]10月11日'!$M$3</c:f>
              <c:strCache>
                <c:ptCount val="1"/>
                <c:pt idx="0">
                  <c:v>試験管５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35066456930559614"/>
                  <c:y val="0.2485450360594930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Century"/>
                      <a:ea typeface="Century"/>
                      <a:cs typeface="Century"/>
                    </a:defRPr>
                  </a:pPr>
                  <a:endParaRPr lang="ja-JP"/>
                </a:p>
              </c:txPr>
            </c:trendlineLbl>
          </c:trendline>
          <c:xVal>
            <c:numRef>
              <c:f>'[1]10月11日'!$H$4:$H$10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'[1]10月11日'!$M$4:$M$10</c:f>
              <c:numCache>
                <c:formatCode>General</c:formatCode>
                <c:ptCount val="7"/>
                <c:pt idx="0">
                  <c:v>0.54900000000000004</c:v>
                </c:pt>
                <c:pt idx="1">
                  <c:v>0.5</c:v>
                </c:pt>
                <c:pt idx="2">
                  <c:v>0.45300000000000001</c:v>
                </c:pt>
                <c:pt idx="3">
                  <c:v>0.40799999999999997</c:v>
                </c:pt>
                <c:pt idx="4">
                  <c:v>0.36599999999999999</c:v>
                </c:pt>
                <c:pt idx="5">
                  <c:v>0.32700000000000001</c:v>
                </c:pt>
                <c:pt idx="6">
                  <c:v>0.28899999999999998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79-45C6-A7F7-A12E2DFE1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84768"/>
        <c:axId val="76786688"/>
      </c:scatterChart>
      <c:valAx>
        <c:axId val="76784768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25" b="0" i="0" u="none" strike="noStrike" baseline="0">
                    <a:solidFill>
                      <a:srgbClr val="000000"/>
                    </a:solidFill>
                    <a:latin typeface="Century"/>
                  </a:rPr>
                  <a:t>時間（</a:t>
                </a:r>
                <a:r>
                  <a:rPr lang="en-US" altLang="ja-JP" sz="1425" b="0" i="0" u="none" strike="noStrike" baseline="0">
                    <a:solidFill>
                      <a:srgbClr val="000000"/>
                    </a:solidFill>
                    <a:latin typeface="Century"/>
                  </a:rPr>
                  <a:t>sec)</a:t>
                </a:r>
              </a:p>
            </c:rich>
          </c:tx>
          <c:layout>
            <c:manualLayout>
              <c:xMode val="edge"/>
              <c:yMode val="edge"/>
              <c:x val="0.31028955785671486"/>
              <c:y val="0.88441086373637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76786688"/>
        <c:crosses val="autoZero"/>
        <c:crossBetween val="midCat"/>
      </c:valAx>
      <c:valAx>
        <c:axId val="76786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Century"/>
                    <a:ea typeface="Century"/>
                    <a:cs typeface="Century"/>
                  </a:defRPr>
                </a:pPr>
                <a:r>
                  <a:rPr lang="en-US" altLang="en-US"/>
                  <a:t>A340 </a:t>
                </a:r>
              </a:p>
            </c:rich>
          </c:tx>
          <c:layout>
            <c:manualLayout>
              <c:xMode val="edge"/>
              <c:yMode val="edge"/>
              <c:x val="8.0385852090032288E-3"/>
              <c:y val="0.40053880057445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76784768"/>
        <c:crosses val="autoZero"/>
        <c:crossBetween val="midCat"/>
        <c:minorUnit val="2.0000000000000011E-2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7041817522005889"/>
          <c:y val="0.5483886212336665"/>
          <c:w val="0.25080402731009138"/>
          <c:h val="0.12903255017651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36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en-US"/>
              <a:t>Lineweaver-Burk Plot</a:t>
            </a:r>
          </a:p>
        </c:rich>
      </c:tx>
      <c:layout>
        <c:manualLayout>
          <c:xMode val="edge"/>
          <c:yMode val="edge"/>
          <c:x val="0.3613445378151263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411764705883"/>
          <c:y val="0.16491284578140708"/>
          <c:w val="0.84873949579831964"/>
          <c:h val="0.607019623833689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forward val="2"/>
            <c:backward val="5.5"/>
            <c:dispRSqr val="1"/>
            <c:dispEq val="1"/>
            <c:trendlineLbl>
              <c:layout>
                <c:manualLayout>
                  <c:x val="-0.27317916142835086"/>
                  <c:y val="9.480417155886239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'[1]10月11日'!$D$46:$D$50</c:f>
              <c:numCache>
                <c:formatCode>General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6.67</c:v>
                </c:pt>
                <c:pt idx="3">
                  <c:v>5</c:v>
                </c:pt>
                <c:pt idx="4">
                  <c:v>3.33</c:v>
                </c:pt>
              </c:numCache>
            </c:numRef>
          </c:xVal>
          <c:yVal>
            <c:numRef>
              <c:f>'[1]10月11日'!$J$26:$N$26</c:f>
              <c:numCache>
                <c:formatCode>General</c:formatCode>
                <c:ptCount val="5"/>
                <c:pt idx="0">
                  <c:v>10.4</c:v>
                </c:pt>
                <c:pt idx="1">
                  <c:v>5.95</c:v>
                </c:pt>
                <c:pt idx="2">
                  <c:v>4.2699999999999996</c:v>
                </c:pt>
                <c:pt idx="3">
                  <c:v>3.45</c:v>
                </c:pt>
                <c:pt idx="4">
                  <c:v>2.39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4-4DDF-92B2-3A54EC14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81792"/>
        <c:axId val="77683712"/>
      </c:scatterChart>
      <c:valAx>
        <c:axId val="776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1/S</a:t>
                </a:r>
              </a:p>
            </c:rich>
          </c:tx>
          <c:layout>
            <c:manualLayout>
              <c:xMode val="edge"/>
              <c:yMode val="edge"/>
              <c:x val="0.5"/>
              <c:y val="0.87368715752636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683712"/>
        <c:crosses val="autoZero"/>
        <c:crossBetween val="midCat"/>
      </c:valAx>
      <c:valAx>
        <c:axId val="77683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1/V×</a:t>
                </a:r>
                <a:r>
                  <a:rPr lang="ja-JP" altLang="en-US"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</a:t>
                </a:r>
                <a:r>
                  <a:rPr lang="en-US" altLang="ja-JP"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/10</a:t>
                </a:r>
                <a:r>
                  <a:rPr lang="en-US" altLang="ja-JP" sz="1075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3.3613445378151259E-2"/>
              <c:y val="0.33333443845835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681792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114300</xdr:rowOff>
    </xdr:from>
    <xdr:to>
      <xdr:col>15</xdr:col>
      <xdr:colOff>371475</xdr:colOff>
      <xdr:row>17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209550</xdr:colOff>
      <xdr:row>23</xdr:row>
      <xdr:rowOff>152400</xdr:rowOff>
    </xdr:from>
    <xdr:to>
      <xdr:col>14</xdr:col>
      <xdr:colOff>666750</xdr:colOff>
      <xdr:row>39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11</xdr:row>
      <xdr:rowOff>152400</xdr:rowOff>
    </xdr:from>
    <xdr:to>
      <xdr:col>3</xdr:col>
      <xdr:colOff>495300</xdr:colOff>
      <xdr:row>15</xdr:row>
      <xdr:rowOff>104775</xdr:rowOff>
    </xdr:to>
    <xdr:sp macro="" textlink="">
      <xdr:nvSpPr>
        <xdr:cNvPr id="5" name="下矢印 4"/>
        <xdr:cNvSpPr/>
      </xdr:nvSpPr>
      <xdr:spPr>
        <a:xfrm>
          <a:off x="2562225" y="2124075"/>
          <a:ext cx="457200" cy="638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26</xdr:row>
      <xdr:rowOff>104775</xdr:rowOff>
    </xdr:from>
    <xdr:to>
      <xdr:col>4</xdr:col>
      <xdr:colOff>0</xdr:colOff>
      <xdr:row>30</xdr:row>
      <xdr:rowOff>57150</xdr:rowOff>
    </xdr:to>
    <xdr:sp macro="" textlink="">
      <xdr:nvSpPr>
        <xdr:cNvPr id="6" name="下矢印 5"/>
        <xdr:cNvSpPr/>
      </xdr:nvSpPr>
      <xdr:spPr>
        <a:xfrm>
          <a:off x="2752725" y="4772025"/>
          <a:ext cx="457200" cy="638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114300</xdr:rowOff>
    </xdr:from>
    <xdr:to>
      <xdr:col>15</xdr:col>
      <xdr:colOff>371475</xdr:colOff>
      <xdr:row>17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11</xdr:row>
      <xdr:rowOff>152400</xdr:rowOff>
    </xdr:from>
    <xdr:to>
      <xdr:col>3</xdr:col>
      <xdr:colOff>495300</xdr:colOff>
      <xdr:row>15</xdr:row>
      <xdr:rowOff>104775</xdr:rowOff>
    </xdr:to>
    <xdr:sp macro="" textlink="">
      <xdr:nvSpPr>
        <xdr:cNvPr id="4" name="下矢印 3"/>
        <xdr:cNvSpPr/>
      </xdr:nvSpPr>
      <xdr:spPr>
        <a:xfrm>
          <a:off x="2562225" y="2124075"/>
          <a:ext cx="457200" cy="638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25</xdr:row>
      <xdr:rowOff>47625</xdr:rowOff>
    </xdr:from>
    <xdr:to>
      <xdr:col>3</xdr:col>
      <xdr:colOff>666750</xdr:colOff>
      <xdr:row>29</xdr:row>
      <xdr:rowOff>0</xdr:rowOff>
    </xdr:to>
    <xdr:sp macro="" textlink="">
      <xdr:nvSpPr>
        <xdr:cNvPr id="5" name="下矢印 4"/>
        <xdr:cNvSpPr/>
      </xdr:nvSpPr>
      <xdr:spPr>
        <a:xfrm>
          <a:off x="2733675" y="4448175"/>
          <a:ext cx="457200" cy="638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23</xdr:row>
      <xdr:rowOff>152400</xdr:rowOff>
    </xdr:from>
    <xdr:to>
      <xdr:col>13</xdr:col>
      <xdr:colOff>552450</xdr:colOff>
      <xdr:row>39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6</xdr:col>
      <xdr:colOff>457200</xdr:colOff>
      <xdr:row>12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66675</xdr:rowOff>
    </xdr:from>
    <xdr:to>
      <xdr:col>7</xdr:col>
      <xdr:colOff>209550</xdr:colOff>
      <xdr:row>39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295275</xdr:colOff>
      <xdr:row>25</xdr:row>
      <xdr:rowOff>133350</xdr:rowOff>
    </xdr:from>
    <xdr:to>
      <xdr:col>13</xdr:col>
      <xdr:colOff>0</xdr:colOff>
      <xdr:row>41</xdr:row>
      <xdr:rowOff>104775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480;&#26989;&#38306;&#20418;/&#25480;&#26989;2010-2/&#39640;&#12373;&#12435;&#12524;&#12509;&#12540;&#12488;kurihara/&#37237;&#32032;&#27963;&#24615;&#28204;&#23450;&#27861;&#8544;/&#27231;&#33021;&#23455;&#39443;&#65298;&#37237;&#32032;&#27963;&#246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10月11日"/>
      <sheetName val="10月１８日"/>
      <sheetName val="10月25日"/>
      <sheetName val="Sheet2"/>
      <sheetName val="Sheet3"/>
    </sheetNames>
    <sheetDataSet>
      <sheetData sheetId="0"/>
      <sheetData sheetId="1">
        <row r="3">
          <cell r="D3" t="str">
            <v>試験管1</v>
          </cell>
          <cell r="E3" t="str">
            <v>試験管5</v>
          </cell>
          <cell r="I3" t="str">
            <v>試験管１</v>
          </cell>
          <cell r="J3" t="str">
            <v>試験管２</v>
          </cell>
          <cell r="K3" t="str">
            <v>試験管３</v>
          </cell>
          <cell r="L3" t="str">
            <v>試験管４</v>
          </cell>
          <cell r="M3" t="str">
            <v>試験管５</v>
          </cell>
        </row>
        <row r="4">
          <cell r="C4">
            <v>0</v>
          </cell>
          <cell r="D4">
            <v>0.60699999999999998</v>
          </cell>
          <cell r="E4">
            <v>0.503</v>
          </cell>
          <cell r="H4">
            <v>0</v>
          </cell>
          <cell r="I4">
            <v>0.59099999999999997</v>
          </cell>
          <cell r="J4">
            <v>0.58299999999999996</v>
          </cell>
          <cell r="K4">
            <v>0.57199999999999995</v>
          </cell>
          <cell r="L4">
            <v>0.56399999999999995</v>
          </cell>
          <cell r="M4">
            <v>0.54900000000000004</v>
          </cell>
        </row>
        <row r="5">
          <cell r="C5">
            <v>10</v>
          </cell>
          <cell r="D5">
            <v>0.59099999999999997</v>
          </cell>
          <cell r="E5">
            <v>0.45600000000000002</v>
          </cell>
          <cell r="H5">
            <v>10</v>
          </cell>
          <cell r="I5">
            <v>0.57599999999999996</v>
          </cell>
          <cell r="J5">
            <v>0.56299999999999994</v>
          </cell>
          <cell r="K5">
            <v>0.54400000000000004</v>
          </cell>
          <cell r="L5">
            <v>0.53</v>
          </cell>
          <cell r="M5">
            <v>0.5</v>
          </cell>
        </row>
        <row r="6">
          <cell r="C6">
            <v>20</v>
          </cell>
          <cell r="D6">
            <v>0.58099999999999996</v>
          </cell>
          <cell r="E6">
            <v>0.41099999999999998</v>
          </cell>
          <cell r="H6">
            <v>20</v>
          </cell>
          <cell r="I6">
            <v>0.56399999999999995</v>
          </cell>
          <cell r="J6">
            <v>0.54400000000000004</v>
          </cell>
          <cell r="K6">
            <v>0.51800000000000002</v>
          </cell>
          <cell r="L6">
            <v>0.498</v>
          </cell>
          <cell r="M6">
            <v>0.45300000000000001</v>
          </cell>
        </row>
        <row r="7">
          <cell r="C7">
            <v>30</v>
          </cell>
          <cell r="D7">
            <v>0.56999999999999995</v>
          </cell>
          <cell r="E7">
            <v>0.36799999999999999</v>
          </cell>
          <cell r="H7">
            <v>30</v>
          </cell>
          <cell r="I7">
            <v>0.55600000000000005</v>
          </cell>
          <cell r="J7">
            <v>0.52600000000000002</v>
          </cell>
          <cell r="K7">
            <v>0.49399999999999999</v>
          </cell>
          <cell r="L7">
            <v>0.46700000000000003</v>
          </cell>
          <cell r="M7">
            <v>0.40799999999999997</v>
          </cell>
        </row>
        <row r="8">
          <cell r="C8">
            <v>40</v>
          </cell>
          <cell r="D8">
            <v>0.55900000000000005</v>
          </cell>
          <cell r="E8">
            <v>0.32800000000000001</v>
          </cell>
          <cell r="H8">
            <v>40</v>
          </cell>
          <cell r="I8">
            <v>0.54700000000000004</v>
          </cell>
          <cell r="J8">
            <v>0.51</v>
          </cell>
          <cell r="K8">
            <v>0.47</v>
          </cell>
          <cell r="L8">
            <v>0.438</v>
          </cell>
          <cell r="M8">
            <v>0.36599999999999999</v>
          </cell>
        </row>
        <row r="9">
          <cell r="C9">
            <v>50</v>
          </cell>
          <cell r="D9">
            <v>0.55000000000000004</v>
          </cell>
          <cell r="E9">
            <v>0.29099999999999998</v>
          </cell>
          <cell r="H9">
            <v>50</v>
          </cell>
          <cell r="I9">
            <v>0.53700000000000003</v>
          </cell>
          <cell r="J9">
            <v>0.49399999999999999</v>
          </cell>
          <cell r="K9">
            <v>0.44800000000000001</v>
          </cell>
          <cell r="L9">
            <v>0.41099999999999998</v>
          </cell>
          <cell r="M9">
            <v>0.32700000000000001</v>
          </cell>
        </row>
        <row r="10">
          <cell r="C10">
            <v>60</v>
          </cell>
          <cell r="D10">
            <v>0.54100000000000004</v>
          </cell>
          <cell r="E10">
            <v>0.25600000000000001</v>
          </cell>
          <cell r="H10">
            <v>60</v>
          </cell>
          <cell r="I10">
            <v>0.52900000000000003</v>
          </cell>
          <cell r="J10">
            <v>0.47899999999999998</v>
          </cell>
          <cell r="K10">
            <v>0.42699999999999999</v>
          </cell>
          <cell r="L10">
            <v>0.38400000000000001</v>
          </cell>
          <cell r="M10">
            <v>0.28899999999999998</v>
          </cell>
        </row>
        <row r="26">
          <cell r="J26">
            <v>10.4</v>
          </cell>
          <cell r="K26">
            <v>5.95</v>
          </cell>
          <cell r="L26">
            <v>4.2699999999999996</v>
          </cell>
          <cell r="M26">
            <v>3.45</v>
          </cell>
          <cell r="N26">
            <v>2.39</v>
          </cell>
        </row>
        <row r="46">
          <cell r="D46">
            <v>20</v>
          </cell>
        </row>
        <row r="47">
          <cell r="D47">
            <v>10</v>
          </cell>
        </row>
        <row r="48">
          <cell r="D48">
            <v>6.67</v>
          </cell>
        </row>
        <row r="49">
          <cell r="D49">
            <v>5</v>
          </cell>
        </row>
        <row r="50">
          <cell r="D50">
            <v>3.33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7"/>
  <sheetViews>
    <sheetView tabSelected="1" workbookViewId="0">
      <selection activeCell="B5" sqref="B5"/>
    </sheetView>
  </sheetViews>
  <sheetFormatPr defaultRowHeight="13.5" x14ac:dyDescent="0.15"/>
  <cols>
    <col min="3" max="3" width="15.125" customWidth="1"/>
  </cols>
  <sheetData>
    <row r="3" spans="3:8" ht="14.25" thickBot="1" x14ac:dyDescent="0.2"/>
    <row r="4" spans="3:8" ht="14.25" thickBot="1" x14ac:dyDescent="0.2">
      <c r="C4" s="1" t="s">
        <v>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3:8" ht="14.25" thickBot="1" x14ac:dyDescent="0.2">
      <c r="C5" s="1">
        <v>0</v>
      </c>
      <c r="D5" s="1"/>
      <c r="E5" s="1"/>
      <c r="F5" s="1"/>
      <c r="G5" s="1"/>
      <c r="H5" s="1"/>
    </row>
    <row r="6" spans="3:8" ht="14.25" thickBot="1" x14ac:dyDescent="0.2">
      <c r="C6" s="1">
        <v>10</v>
      </c>
      <c r="D6" s="1"/>
      <c r="E6" s="1"/>
      <c r="F6" s="1"/>
      <c r="G6" s="1"/>
      <c r="H6" s="1"/>
    </row>
    <row r="7" spans="3:8" ht="14.25" thickBot="1" x14ac:dyDescent="0.2">
      <c r="C7" s="1">
        <v>20</v>
      </c>
      <c r="D7" s="1"/>
      <c r="E7" s="1"/>
      <c r="F7" s="1"/>
      <c r="G7" s="1"/>
      <c r="H7" s="1"/>
    </row>
    <row r="8" spans="3:8" ht="14.25" thickBot="1" x14ac:dyDescent="0.2">
      <c r="C8" s="1">
        <v>30</v>
      </c>
      <c r="D8" s="1"/>
      <c r="E8" s="1"/>
      <c r="F8" s="1"/>
      <c r="G8" s="1"/>
      <c r="H8" s="1"/>
    </row>
    <row r="9" spans="3:8" ht="14.25" thickBot="1" x14ac:dyDescent="0.2">
      <c r="C9" s="1">
        <v>40</v>
      </c>
      <c r="D9" s="1"/>
      <c r="E9" s="1"/>
      <c r="F9" s="1"/>
      <c r="G9" s="1"/>
      <c r="H9" s="1"/>
    </row>
    <row r="10" spans="3:8" ht="14.25" thickBot="1" x14ac:dyDescent="0.2">
      <c r="C10" s="1">
        <v>50</v>
      </c>
      <c r="D10" s="1"/>
      <c r="E10" s="1"/>
      <c r="F10" s="1"/>
      <c r="G10" s="1"/>
      <c r="H10" s="1"/>
    </row>
    <row r="11" spans="3:8" ht="14.25" thickBot="1" x14ac:dyDescent="0.2">
      <c r="C11" s="1">
        <v>60</v>
      </c>
      <c r="D11" s="1"/>
      <c r="E11" s="1"/>
      <c r="F11" s="1"/>
      <c r="G11" s="1"/>
      <c r="H11" s="1"/>
    </row>
    <row r="14" spans="3:8" ht="13.5" customHeight="1" x14ac:dyDescent="0.15">
      <c r="E14" s="34" t="s">
        <v>62</v>
      </c>
      <c r="F14" s="34"/>
      <c r="G14" s="34"/>
      <c r="H14" s="34"/>
    </row>
    <row r="15" spans="3:8" x14ac:dyDescent="0.15">
      <c r="E15" s="34"/>
      <c r="F15" s="34"/>
      <c r="G15" s="34"/>
      <c r="H15" s="34"/>
    </row>
    <row r="16" spans="3:8" x14ac:dyDescent="0.15">
      <c r="E16" s="34"/>
      <c r="F16" s="34"/>
      <c r="G16" s="34"/>
      <c r="H16" s="34"/>
    </row>
    <row r="17" spans="3:8" ht="14.25" thickBot="1" x14ac:dyDescent="0.2"/>
    <row r="18" spans="3:8" ht="14.25" thickBot="1" x14ac:dyDescent="0.2">
      <c r="C18" s="3"/>
      <c r="D18" s="4" t="s">
        <v>10</v>
      </c>
      <c r="E18" s="4" t="s">
        <v>11</v>
      </c>
      <c r="F18" s="4" t="s">
        <v>12</v>
      </c>
      <c r="G18" s="4" t="s">
        <v>13</v>
      </c>
      <c r="H18" s="4" t="s">
        <v>14</v>
      </c>
    </row>
    <row r="19" spans="3:8" ht="16.5" thickBot="1" x14ac:dyDescent="0.2">
      <c r="C19" s="5" t="s">
        <v>60</v>
      </c>
      <c r="D19" s="6"/>
      <c r="E19" s="6"/>
      <c r="F19" s="6"/>
      <c r="G19" s="6"/>
      <c r="H19" s="6"/>
    </row>
    <row r="20" spans="3:8" ht="14.25" thickBot="1" x14ac:dyDescent="0.2">
      <c r="C20" s="5" t="s">
        <v>17</v>
      </c>
      <c r="D20" s="7">
        <f>D19/6.2</f>
        <v>0</v>
      </c>
      <c r="E20" s="7">
        <f>E19/6.2</f>
        <v>0</v>
      </c>
      <c r="F20" s="7">
        <f>F19/6.2</f>
        <v>0</v>
      </c>
      <c r="G20" s="7">
        <f>G19/6.2</f>
        <v>0</v>
      </c>
      <c r="H20" s="7">
        <f>H19/6.2</f>
        <v>0</v>
      </c>
    </row>
    <row r="21" spans="3:8" ht="14.25" thickBot="1" x14ac:dyDescent="0.2">
      <c r="C21" s="8" t="s">
        <v>19</v>
      </c>
      <c r="D21" s="7">
        <f>D20/60</f>
        <v>0</v>
      </c>
      <c r="E21" s="7">
        <f>E20/60</f>
        <v>0</v>
      </c>
      <c r="F21" s="7">
        <f>F20/60</f>
        <v>0</v>
      </c>
      <c r="G21" s="7">
        <f>G20/60</f>
        <v>0</v>
      </c>
      <c r="H21" s="7">
        <f>H20/60</f>
        <v>0</v>
      </c>
    </row>
    <row r="22" spans="3:8" ht="14.25" thickBot="1" x14ac:dyDescent="0.2">
      <c r="C22" s="8" t="s">
        <v>20</v>
      </c>
      <c r="D22" s="7">
        <f>D21*3/1000</f>
        <v>0</v>
      </c>
      <c r="E22" s="7">
        <f>E21*3/1000</f>
        <v>0</v>
      </c>
      <c r="F22" s="7">
        <f>F21*3/1000</f>
        <v>0</v>
      </c>
      <c r="G22" s="7">
        <f>G21*3/1000</f>
        <v>0</v>
      </c>
      <c r="H22" s="7">
        <f>H21*3/1000</f>
        <v>0</v>
      </c>
    </row>
    <row r="23" spans="3:8" ht="14.25" thickBot="1" x14ac:dyDescent="0.2">
      <c r="C23" s="8" t="s">
        <v>21</v>
      </c>
      <c r="D23" s="9">
        <f>D22/0.005*1000</f>
        <v>0</v>
      </c>
      <c r="E23" s="9">
        <f>E22/0.005*1000</f>
        <v>0</v>
      </c>
      <c r="F23" s="9">
        <f>F22/0.005*1000</f>
        <v>0</v>
      </c>
      <c r="G23" s="9">
        <f>G22/0.005*1000</f>
        <v>0</v>
      </c>
      <c r="H23" s="9">
        <f>H22/0.005*1000</f>
        <v>0</v>
      </c>
    </row>
    <row r="24" spans="3:8" ht="14.25" thickBot="1" x14ac:dyDescent="0.2">
      <c r="C24" s="8" t="s">
        <v>22</v>
      </c>
      <c r="D24" s="9" t="e">
        <f>1/D23</f>
        <v>#DIV/0!</v>
      </c>
      <c r="E24" s="9" t="e">
        <f>1/E23</f>
        <v>#DIV/0!</v>
      </c>
      <c r="F24" s="9" t="e">
        <f>1/F23</f>
        <v>#DIV/0!</v>
      </c>
      <c r="G24" s="9" t="e">
        <f>1/G23</f>
        <v>#DIV/0!</v>
      </c>
      <c r="H24" s="9" t="e">
        <f>1/H23</f>
        <v>#DIV/0!</v>
      </c>
    </row>
    <row r="25" spans="3:8" ht="14.25" thickBot="1" x14ac:dyDescent="0.2">
      <c r="C25" s="8" t="s">
        <v>23</v>
      </c>
      <c r="D25" s="6">
        <v>0.05</v>
      </c>
      <c r="E25" s="6">
        <v>0.1</v>
      </c>
      <c r="F25" s="6">
        <v>0.15</v>
      </c>
      <c r="G25" s="6">
        <v>0.2</v>
      </c>
      <c r="H25" s="6">
        <v>0.3</v>
      </c>
    </row>
    <row r="26" spans="3:8" ht="14.25" thickBot="1" x14ac:dyDescent="0.2">
      <c r="C26" s="8" t="s">
        <v>24</v>
      </c>
      <c r="D26" s="6">
        <v>20</v>
      </c>
      <c r="E26" s="6">
        <v>10</v>
      </c>
      <c r="F26" s="6">
        <v>6.67</v>
      </c>
      <c r="G26" s="6">
        <v>5</v>
      </c>
      <c r="H26" s="6">
        <v>3.33</v>
      </c>
    </row>
    <row r="28" spans="3:8" x14ac:dyDescent="0.15">
      <c r="E28" s="35" t="s">
        <v>63</v>
      </c>
      <c r="F28" s="35"/>
      <c r="G28" s="35"/>
      <c r="H28" s="35"/>
    </row>
    <row r="29" spans="3:8" x14ac:dyDescent="0.15">
      <c r="E29" s="35"/>
      <c r="F29" s="35"/>
      <c r="G29" s="35"/>
      <c r="H29" s="35"/>
    </row>
    <row r="30" spans="3:8" x14ac:dyDescent="0.15">
      <c r="E30" s="35"/>
      <c r="F30" s="35"/>
      <c r="G30" s="35"/>
      <c r="H30" s="35"/>
    </row>
    <row r="32" spans="3:8" x14ac:dyDescent="0.15">
      <c r="D32" s="26" t="s">
        <v>24</v>
      </c>
      <c r="E32" s="26" t="s">
        <v>22</v>
      </c>
    </row>
    <row r="33" spans="4:5" x14ac:dyDescent="0.15">
      <c r="D33" s="26">
        <v>20</v>
      </c>
      <c r="E33" s="27"/>
    </row>
    <row r="34" spans="4:5" x14ac:dyDescent="0.15">
      <c r="D34" s="26">
        <v>10</v>
      </c>
      <c r="E34" s="27"/>
    </row>
    <row r="35" spans="4:5" x14ac:dyDescent="0.15">
      <c r="D35" s="26">
        <v>6.67</v>
      </c>
      <c r="E35" s="27"/>
    </row>
    <row r="36" spans="4:5" x14ac:dyDescent="0.15">
      <c r="D36" s="26">
        <v>5</v>
      </c>
      <c r="E36" s="27"/>
    </row>
    <row r="37" spans="4:5" x14ac:dyDescent="0.15">
      <c r="D37" s="26">
        <v>3.33</v>
      </c>
      <c r="E37" s="27"/>
    </row>
  </sheetData>
  <mergeCells count="2">
    <mergeCell ref="E14:H16"/>
    <mergeCell ref="E28:H30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5"/>
  <sheetViews>
    <sheetView workbookViewId="0">
      <selection activeCell="Q11" sqref="Q11"/>
    </sheetView>
  </sheetViews>
  <sheetFormatPr defaultRowHeight="13.5" x14ac:dyDescent="0.15"/>
  <cols>
    <col min="3" max="3" width="15.125" customWidth="1"/>
  </cols>
  <sheetData>
    <row r="3" spans="3:8" ht="14.25" thickBot="1" x14ac:dyDescent="0.2"/>
    <row r="4" spans="3:8" ht="14.25" thickBot="1" x14ac:dyDescent="0.2">
      <c r="C4" s="1" t="s">
        <v>0</v>
      </c>
      <c r="D4" s="1" t="s">
        <v>64</v>
      </c>
      <c r="E4" s="1" t="s">
        <v>65</v>
      </c>
      <c r="F4" s="1" t="s">
        <v>66</v>
      </c>
      <c r="G4" s="1" t="s">
        <v>67</v>
      </c>
      <c r="H4" s="1" t="s">
        <v>68</v>
      </c>
    </row>
    <row r="5" spans="3:8" ht="14.25" thickBot="1" x14ac:dyDescent="0.2">
      <c r="C5" s="1">
        <v>0</v>
      </c>
      <c r="D5" s="1"/>
      <c r="E5" s="1"/>
      <c r="F5" s="1"/>
      <c r="G5" s="1"/>
      <c r="H5" s="1"/>
    </row>
    <row r="6" spans="3:8" ht="14.25" thickBot="1" x14ac:dyDescent="0.2">
      <c r="C6" s="1">
        <v>10</v>
      </c>
      <c r="D6" s="1"/>
      <c r="E6" s="1"/>
      <c r="F6" s="1"/>
      <c r="G6" s="1"/>
      <c r="H6" s="1"/>
    </row>
    <row r="7" spans="3:8" ht="14.25" thickBot="1" x14ac:dyDescent="0.2">
      <c r="C7" s="1">
        <v>20</v>
      </c>
      <c r="D7" s="1"/>
      <c r="E7" s="1"/>
      <c r="F7" s="1"/>
      <c r="G7" s="1"/>
      <c r="H7" s="1"/>
    </row>
    <row r="8" spans="3:8" ht="14.25" thickBot="1" x14ac:dyDescent="0.2">
      <c r="C8" s="1">
        <v>30</v>
      </c>
      <c r="D8" s="1"/>
      <c r="E8" s="1"/>
      <c r="F8" s="1"/>
      <c r="G8" s="1"/>
      <c r="H8" s="1"/>
    </row>
    <row r="9" spans="3:8" ht="14.25" thickBot="1" x14ac:dyDescent="0.2">
      <c r="C9" s="1">
        <v>40</v>
      </c>
      <c r="D9" s="1"/>
      <c r="E9" s="1"/>
      <c r="F9" s="1"/>
      <c r="G9" s="1"/>
      <c r="H9" s="1"/>
    </row>
    <row r="10" spans="3:8" ht="14.25" thickBot="1" x14ac:dyDescent="0.2">
      <c r="C10" s="1">
        <v>50</v>
      </c>
      <c r="D10" s="1"/>
      <c r="E10" s="1"/>
      <c r="F10" s="1"/>
      <c r="G10" s="1"/>
      <c r="H10" s="1"/>
    </row>
    <row r="11" spans="3:8" ht="14.25" thickBot="1" x14ac:dyDescent="0.2">
      <c r="C11" s="1">
        <v>60</v>
      </c>
      <c r="D11" s="1"/>
      <c r="E11" s="1"/>
      <c r="F11" s="1"/>
      <c r="G11" s="1"/>
      <c r="H11" s="1"/>
    </row>
    <row r="14" spans="3:8" ht="13.5" customHeight="1" x14ac:dyDescent="0.15">
      <c r="E14" s="34" t="s">
        <v>62</v>
      </c>
      <c r="F14" s="34"/>
      <c r="G14" s="34"/>
      <c r="H14" s="34"/>
    </row>
    <row r="15" spans="3:8" x14ac:dyDescent="0.15">
      <c r="E15" s="34"/>
      <c r="F15" s="34"/>
      <c r="G15" s="34"/>
      <c r="H15" s="34"/>
    </row>
    <row r="16" spans="3:8" x14ac:dyDescent="0.15">
      <c r="E16" s="34"/>
      <c r="F16" s="34"/>
      <c r="G16" s="34"/>
      <c r="H16" s="34"/>
    </row>
    <row r="18" spans="3:8" x14ac:dyDescent="0.15">
      <c r="C18" s="26"/>
      <c r="D18" s="28" t="s">
        <v>64</v>
      </c>
      <c r="E18" s="28" t="s">
        <v>65</v>
      </c>
      <c r="F18" s="28" t="s">
        <v>66</v>
      </c>
      <c r="G18" s="28" t="s">
        <v>67</v>
      </c>
      <c r="H18" s="28" t="s">
        <v>68</v>
      </c>
    </row>
    <row r="19" spans="3:8" ht="15.75" x14ac:dyDescent="0.15">
      <c r="C19" s="29" t="s">
        <v>60</v>
      </c>
      <c r="D19" s="26"/>
      <c r="E19" s="26"/>
      <c r="F19" s="26"/>
      <c r="G19" s="26"/>
      <c r="H19" s="26"/>
    </row>
    <row r="20" spans="3:8" x14ac:dyDescent="0.15">
      <c r="C20" s="29" t="s">
        <v>17</v>
      </c>
      <c r="D20" s="30">
        <f>D19/6.2</f>
        <v>0</v>
      </c>
      <c r="E20" s="30">
        <f>E19/6.2</f>
        <v>0</v>
      </c>
      <c r="F20" s="30">
        <f>F19/6.2</f>
        <v>0</v>
      </c>
      <c r="G20" s="30">
        <f>G19/6.2</f>
        <v>0</v>
      </c>
      <c r="H20" s="30">
        <f>H19/6.2</f>
        <v>0</v>
      </c>
    </row>
    <row r="21" spans="3:8" x14ac:dyDescent="0.15">
      <c r="C21" s="26" t="s">
        <v>19</v>
      </c>
      <c r="D21" s="30">
        <f>D20/60</f>
        <v>0</v>
      </c>
      <c r="E21" s="30">
        <f>E20/60</f>
        <v>0</v>
      </c>
      <c r="F21" s="30">
        <f>F20/60</f>
        <v>0</v>
      </c>
      <c r="G21" s="30">
        <f>G20/60</f>
        <v>0</v>
      </c>
      <c r="H21" s="30">
        <f>H20/60</f>
        <v>0</v>
      </c>
    </row>
    <row r="22" spans="3:8" x14ac:dyDescent="0.15">
      <c r="C22" s="26" t="s">
        <v>20</v>
      </c>
      <c r="D22" s="30">
        <f>D21*3/1000</f>
        <v>0</v>
      </c>
      <c r="E22" s="30">
        <f>E21*3/1000</f>
        <v>0</v>
      </c>
      <c r="F22" s="30">
        <f>F21*3/1000</f>
        <v>0</v>
      </c>
      <c r="G22" s="30">
        <f>G21*3/1000</f>
        <v>0</v>
      </c>
      <c r="H22" s="30">
        <f>H21*3/1000</f>
        <v>0</v>
      </c>
    </row>
    <row r="23" spans="3:8" x14ac:dyDescent="0.15">
      <c r="C23" s="26" t="s">
        <v>21</v>
      </c>
      <c r="D23" s="31">
        <f>D22/0.005*1000</f>
        <v>0</v>
      </c>
      <c r="E23" s="31">
        <f>E22/0.005*1000</f>
        <v>0</v>
      </c>
      <c r="F23" s="31">
        <f>F22/0.005*1000</f>
        <v>0</v>
      </c>
      <c r="G23" s="31">
        <f>G22/0.005*1000</f>
        <v>0</v>
      </c>
      <c r="H23" s="31">
        <f>H22/0.005*1000</f>
        <v>0</v>
      </c>
    </row>
    <row r="24" spans="3:8" x14ac:dyDescent="0.15">
      <c r="C24" s="32" t="s">
        <v>70</v>
      </c>
      <c r="D24" s="27">
        <v>100</v>
      </c>
      <c r="E24" s="27" t="e">
        <f>E23/$D23*100</f>
        <v>#DIV/0!</v>
      </c>
      <c r="F24" s="27" t="e">
        <f t="shared" ref="F24:H24" si="0">F23/$D23*100</f>
        <v>#DIV/0!</v>
      </c>
      <c r="G24" s="27" t="e">
        <f t="shared" si="0"/>
        <v>#DIV/0!</v>
      </c>
      <c r="H24" s="27" t="e">
        <f t="shared" si="0"/>
        <v>#DIV/0!</v>
      </c>
    </row>
    <row r="25" spans="3:8" x14ac:dyDescent="0.15">
      <c r="E25" s="33"/>
      <c r="F25" s="33"/>
      <c r="G25" s="33"/>
      <c r="H25" s="33"/>
    </row>
    <row r="26" spans="3:8" x14ac:dyDescent="0.15">
      <c r="E26" s="34" t="s">
        <v>72</v>
      </c>
      <c r="F26" s="34"/>
      <c r="G26" s="34"/>
      <c r="H26" s="34"/>
    </row>
    <row r="27" spans="3:8" x14ac:dyDescent="0.15">
      <c r="E27" s="34"/>
      <c r="F27" s="34"/>
      <c r="G27" s="34"/>
      <c r="H27" s="34"/>
    </row>
    <row r="28" spans="3:8" x14ac:dyDescent="0.15">
      <c r="E28" s="34"/>
      <c r="F28" s="34"/>
      <c r="G28" s="34"/>
      <c r="H28" s="34"/>
    </row>
    <row r="30" spans="3:8" x14ac:dyDescent="0.15">
      <c r="D30" s="27" t="s">
        <v>71</v>
      </c>
      <c r="E30" s="27" t="s">
        <v>69</v>
      </c>
    </row>
    <row r="31" spans="3:8" x14ac:dyDescent="0.15">
      <c r="D31" s="28">
        <v>30</v>
      </c>
      <c r="E31" s="27">
        <v>100</v>
      </c>
    </row>
    <row r="32" spans="3:8" x14ac:dyDescent="0.15">
      <c r="D32" s="28">
        <v>40</v>
      </c>
      <c r="E32" s="27"/>
    </row>
    <row r="33" spans="4:5" x14ac:dyDescent="0.15">
      <c r="D33" s="28">
        <v>50</v>
      </c>
      <c r="E33" s="27"/>
    </row>
    <row r="34" spans="4:5" x14ac:dyDescent="0.15">
      <c r="D34" s="28">
        <v>60</v>
      </c>
      <c r="E34" s="27"/>
    </row>
    <row r="35" spans="4:5" x14ac:dyDescent="0.15">
      <c r="D35" s="28">
        <v>70</v>
      </c>
      <c r="E35" s="27"/>
    </row>
  </sheetData>
  <mergeCells count="2">
    <mergeCell ref="E14:H16"/>
    <mergeCell ref="E26:H2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workbookViewId="0">
      <selection activeCell="I12" sqref="I12"/>
    </sheetView>
  </sheetViews>
  <sheetFormatPr defaultRowHeight="13.5" x14ac:dyDescent="0.15"/>
  <cols>
    <col min="5" max="5" width="12.25" customWidth="1"/>
    <col min="6" max="6" width="15.875" customWidth="1"/>
    <col min="7" max="12" width="10.875" customWidth="1"/>
    <col min="261" max="261" width="12.25" customWidth="1"/>
    <col min="262" max="262" width="15.875" customWidth="1"/>
    <col min="263" max="268" width="10.875" customWidth="1"/>
    <col min="517" max="517" width="12.25" customWidth="1"/>
    <col min="518" max="518" width="15.875" customWidth="1"/>
    <col min="519" max="524" width="10.875" customWidth="1"/>
    <col min="773" max="773" width="12.25" customWidth="1"/>
    <col min="774" max="774" width="15.875" customWidth="1"/>
    <col min="775" max="780" width="10.875" customWidth="1"/>
    <col min="1029" max="1029" width="12.25" customWidth="1"/>
    <col min="1030" max="1030" width="15.875" customWidth="1"/>
    <col min="1031" max="1036" width="10.875" customWidth="1"/>
    <col min="1285" max="1285" width="12.25" customWidth="1"/>
    <col min="1286" max="1286" width="15.875" customWidth="1"/>
    <col min="1287" max="1292" width="10.875" customWidth="1"/>
    <col min="1541" max="1541" width="12.25" customWidth="1"/>
    <col min="1542" max="1542" width="15.875" customWidth="1"/>
    <col min="1543" max="1548" width="10.875" customWidth="1"/>
    <col min="1797" max="1797" width="12.25" customWidth="1"/>
    <col min="1798" max="1798" width="15.875" customWidth="1"/>
    <col min="1799" max="1804" width="10.875" customWidth="1"/>
    <col min="2053" max="2053" width="12.25" customWidth="1"/>
    <col min="2054" max="2054" width="15.875" customWidth="1"/>
    <col min="2055" max="2060" width="10.875" customWidth="1"/>
    <col min="2309" max="2309" width="12.25" customWidth="1"/>
    <col min="2310" max="2310" width="15.875" customWidth="1"/>
    <col min="2311" max="2316" width="10.875" customWidth="1"/>
    <col min="2565" max="2565" width="12.25" customWidth="1"/>
    <col min="2566" max="2566" width="15.875" customWidth="1"/>
    <col min="2567" max="2572" width="10.875" customWidth="1"/>
    <col min="2821" max="2821" width="12.25" customWidth="1"/>
    <col min="2822" max="2822" width="15.875" customWidth="1"/>
    <col min="2823" max="2828" width="10.875" customWidth="1"/>
    <col min="3077" max="3077" width="12.25" customWidth="1"/>
    <col min="3078" max="3078" width="15.875" customWidth="1"/>
    <col min="3079" max="3084" width="10.875" customWidth="1"/>
    <col min="3333" max="3333" width="12.25" customWidth="1"/>
    <col min="3334" max="3334" width="15.875" customWidth="1"/>
    <col min="3335" max="3340" width="10.875" customWidth="1"/>
    <col min="3589" max="3589" width="12.25" customWidth="1"/>
    <col min="3590" max="3590" width="15.875" customWidth="1"/>
    <col min="3591" max="3596" width="10.875" customWidth="1"/>
    <col min="3845" max="3845" width="12.25" customWidth="1"/>
    <col min="3846" max="3846" width="15.875" customWidth="1"/>
    <col min="3847" max="3852" width="10.875" customWidth="1"/>
    <col min="4101" max="4101" width="12.25" customWidth="1"/>
    <col min="4102" max="4102" width="15.875" customWidth="1"/>
    <col min="4103" max="4108" width="10.875" customWidth="1"/>
    <col min="4357" max="4357" width="12.25" customWidth="1"/>
    <col min="4358" max="4358" width="15.875" customWidth="1"/>
    <col min="4359" max="4364" width="10.875" customWidth="1"/>
    <col min="4613" max="4613" width="12.25" customWidth="1"/>
    <col min="4614" max="4614" width="15.875" customWidth="1"/>
    <col min="4615" max="4620" width="10.875" customWidth="1"/>
    <col min="4869" max="4869" width="12.25" customWidth="1"/>
    <col min="4870" max="4870" width="15.875" customWidth="1"/>
    <col min="4871" max="4876" width="10.875" customWidth="1"/>
    <col min="5125" max="5125" width="12.25" customWidth="1"/>
    <col min="5126" max="5126" width="15.875" customWidth="1"/>
    <col min="5127" max="5132" width="10.875" customWidth="1"/>
    <col min="5381" max="5381" width="12.25" customWidth="1"/>
    <col min="5382" max="5382" width="15.875" customWidth="1"/>
    <col min="5383" max="5388" width="10.875" customWidth="1"/>
    <col min="5637" max="5637" width="12.25" customWidth="1"/>
    <col min="5638" max="5638" width="15.875" customWidth="1"/>
    <col min="5639" max="5644" width="10.875" customWidth="1"/>
    <col min="5893" max="5893" width="12.25" customWidth="1"/>
    <col min="5894" max="5894" width="15.875" customWidth="1"/>
    <col min="5895" max="5900" width="10.875" customWidth="1"/>
    <col min="6149" max="6149" width="12.25" customWidth="1"/>
    <col min="6150" max="6150" width="15.875" customWidth="1"/>
    <col min="6151" max="6156" width="10.875" customWidth="1"/>
    <col min="6405" max="6405" width="12.25" customWidth="1"/>
    <col min="6406" max="6406" width="15.875" customWidth="1"/>
    <col min="6407" max="6412" width="10.875" customWidth="1"/>
    <col min="6661" max="6661" width="12.25" customWidth="1"/>
    <col min="6662" max="6662" width="15.875" customWidth="1"/>
    <col min="6663" max="6668" width="10.875" customWidth="1"/>
    <col min="6917" max="6917" width="12.25" customWidth="1"/>
    <col min="6918" max="6918" width="15.875" customWidth="1"/>
    <col min="6919" max="6924" width="10.875" customWidth="1"/>
    <col min="7173" max="7173" width="12.25" customWidth="1"/>
    <col min="7174" max="7174" width="15.875" customWidth="1"/>
    <col min="7175" max="7180" width="10.875" customWidth="1"/>
    <col min="7429" max="7429" width="12.25" customWidth="1"/>
    <col min="7430" max="7430" width="15.875" customWidth="1"/>
    <col min="7431" max="7436" width="10.875" customWidth="1"/>
    <col min="7685" max="7685" width="12.25" customWidth="1"/>
    <col min="7686" max="7686" width="15.875" customWidth="1"/>
    <col min="7687" max="7692" width="10.875" customWidth="1"/>
    <col min="7941" max="7941" width="12.25" customWidth="1"/>
    <col min="7942" max="7942" width="15.875" customWidth="1"/>
    <col min="7943" max="7948" width="10.875" customWidth="1"/>
    <col min="8197" max="8197" width="12.25" customWidth="1"/>
    <col min="8198" max="8198" width="15.875" customWidth="1"/>
    <col min="8199" max="8204" width="10.875" customWidth="1"/>
    <col min="8453" max="8453" width="12.25" customWidth="1"/>
    <col min="8454" max="8454" width="15.875" customWidth="1"/>
    <col min="8455" max="8460" width="10.875" customWidth="1"/>
    <col min="8709" max="8709" width="12.25" customWidth="1"/>
    <col min="8710" max="8710" width="15.875" customWidth="1"/>
    <col min="8711" max="8716" width="10.875" customWidth="1"/>
    <col min="8965" max="8965" width="12.25" customWidth="1"/>
    <col min="8966" max="8966" width="15.875" customWidth="1"/>
    <col min="8967" max="8972" width="10.875" customWidth="1"/>
    <col min="9221" max="9221" width="12.25" customWidth="1"/>
    <col min="9222" max="9222" width="15.875" customWidth="1"/>
    <col min="9223" max="9228" width="10.875" customWidth="1"/>
    <col min="9477" max="9477" width="12.25" customWidth="1"/>
    <col min="9478" max="9478" width="15.875" customWidth="1"/>
    <col min="9479" max="9484" width="10.875" customWidth="1"/>
    <col min="9733" max="9733" width="12.25" customWidth="1"/>
    <col min="9734" max="9734" width="15.875" customWidth="1"/>
    <col min="9735" max="9740" width="10.875" customWidth="1"/>
    <col min="9989" max="9989" width="12.25" customWidth="1"/>
    <col min="9990" max="9990" width="15.875" customWidth="1"/>
    <col min="9991" max="9996" width="10.875" customWidth="1"/>
    <col min="10245" max="10245" width="12.25" customWidth="1"/>
    <col min="10246" max="10246" width="15.875" customWidth="1"/>
    <col min="10247" max="10252" width="10.875" customWidth="1"/>
    <col min="10501" max="10501" width="12.25" customWidth="1"/>
    <col min="10502" max="10502" width="15.875" customWidth="1"/>
    <col min="10503" max="10508" width="10.875" customWidth="1"/>
    <col min="10757" max="10757" width="12.25" customWidth="1"/>
    <col min="10758" max="10758" width="15.875" customWidth="1"/>
    <col min="10759" max="10764" width="10.875" customWidth="1"/>
    <col min="11013" max="11013" width="12.25" customWidth="1"/>
    <col min="11014" max="11014" width="15.875" customWidth="1"/>
    <col min="11015" max="11020" width="10.875" customWidth="1"/>
    <col min="11269" max="11269" width="12.25" customWidth="1"/>
    <col min="11270" max="11270" width="15.875" customWidth="1"/>
    <col min="11271" max="11276" width="10.875" customWidth="1"/>
    <col min="11525" max="11525" width="12.25" customWidth="1"/>
    <col min="11526" max="11526" width="15.875" customWidth="1"/>
    <col min="11527" max="11532" width="10.875" customWidth="1"/>
    <col min="11781" max="11781" width="12.25" customWidth="1"/>
    <col min="11782" max="11782" width="15.875" customWidth="1"/>
    <col min="11783" max="11788" width="10.875" customWidth="1"/>
    <col min="12037" max="12037" width="12.25" customWidth="1"/>
    <col min="12038" max="12038" width="15.875" customWidth="1"/>
    <col min="12039" max="12044" width="10.875" customWidth="1"/>
    <col min="12293" max="12293" width="12.25" customWidth="1"/>
    <col min="12294" max="12294" width="15.875" customWidth="1"/>
    <col min="12295" max="12300" width="10.875" customWidth="1"/>
    <col min="12549" max="12549" width="12.25" customWidth="1"/>
    <col min="12550" max="12550" width="15.875" customWidth="1"/>
    <col min="12551" max="12556" width="10.875" customWidth="1"/>
    <col min="12805" max="12805" width="12.25" customWidth="1"/>
    <col min="12806" max="12806" width="15.875" customWidth="1"/>
    <col min="12807" max="12812" width="10.875" customWidth="1"/>
    <col min="13061" max="13061" width="12.25" customWidth="1"/>
    <col min="13062" max="13062" width="15.875" customWidth="1"/>
    <col min="13063" max="13068" width="10.875" customWidth="1"/>
    <col min="13317" max="13317" width="12.25" customWidth="1"/>
    <col min="13318" max="13318" width="15.875" customWidth="1"/>
    <col min="13319" max="13324" width="10.875" customWidth="1"/>
    <col min="13573" max="13573" width="12.25" customWidth="1"/>
    <col min="13574" max="13574" width="15.875" customWidth="1"/>
    <col min="13575" max="13580" width="10.875" customWidth="1"/>
    <col min="13829" max="13829" width="12.25" customWidth="1"/>
    <col min="13830" max="13830" width="15.875" customWidth="1"/>
    <col min="13831" max="13836" width="10.875" customWidth="1"/>
    <col min="14085" max="14085" width="12.25" customWidth="1"/>
    <col min="14086" max="14086" width="15.875" customWidth="1"/>
    <col min="14087" max="14092" width="10.875" customWidth="1"/>
    <col min="14341" max="14341" width="12.25" customWidth="1"/>
    <col min="14342" max="14342" width="15.875" customWidth="1"/>
    <col min="14343" max="14348" width="10.875" customWidth="1"/>
    <col min="14597" max="14597" width="12.25" customWidth="1"/>
    <col min="14598" max="14598" width="15.875" customWidth="1"/>
    <col min="14599" max="14604" width="10.875" customWidth="1"/>
    <col min="14853" max="14853" width="12.25" customWidth="1"/>
    <col min="14854" max="14854" width="15.875" customWidth="1"/>
    <col min="14855" max="14860" width="10.875" customWidth="1"/>
    <col min="15109" max="15109" width="12.25" customWidth="1"/>
    <col min="15110" max="15110" width="15.875" customWidth="1"/>
    <col min="15111" max="15116" width="10.875" customWidth="1"/>
    <col min="15365" max="15365" width="12.25" customWidth="1"/>
    <col min="15366" max="15366" width="15.875" customWidth="1"/>
    <col min="15367" max="15372" width="10.875" customWidth="1"/>
    <col min="15621" max="15621" width="12.25" customWidth="1"/>
    <col min="15622" max="15622" width="15.875" customWidth="1"/>
    <col min="15623" max="15628" width="10.875" customWidth="1"/>
    <col min="15877" max="15877" width="12.25" customWidth="1"/>
    <col min="15878" max="15878" width="15.875" customWidth="1"/>
    <col min="15879" max="15884" width="10.875" customWidth="1"/>
    <col min="16133" max="16133" width="12.25" customWidth="1"/>
    <col min="16134" max="16134" width="15.875" customWidth="1"/>
    <col min="16135" max="16140" width="10.875" customWidth="1"/>
  </cols>
  <sheetData>
    <row r="2" spans="3:15" ht="14.25" thickBot="1" x14ac:dyDescent="0.2"/>
    <row r="3" spans="3:15" ht="14.25" thickBot="1" x14ac:dyDescent="0.2">
      <c r="C3" t="s">
        <v>0</v>
      </c>
      <c r="D3" t="s">
        <v>1</v>
      </c>
      <c r="E3" t="s">
        <v>2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</row>
    <row r="4" spans="3:15" ht="14.25" thickBot="1" x14ac:dyDescent="0.2">
      <c r="C4">
        <v>0</v>
      </c>
      <c r="D4">
        <v>0.60699999999999998</v>
      </c>
      <c r="E4">
        <v>0.503</v>
      </c>
      <c r="H4" s="1">
        <v>0</v>
      </c>
      <c r="I4" s="1">
        <v>0.59099999999999997</v>
      </c>
      <c r="J4" s="1">
        <v>0.58299999999999996</v>
      </c>
      <c r="K4" s="1">
        <v>0.57199999999999995</v>
      </c>
      <c r="L4" s="1">
        <v>0.56399999999999995</v>
      </c>
      <c r="M4" s="1">
        <v>0.54900000000000004</v>
      </c>
    </row>
    <row r="5" spans="3:15" ht="14.25" thickBot="1" x14ac:dyDescent="0.2">
      <c r="C5">
        <v>10</v>
      </c>
      <c r="D5">
        <v>0.59099999999999997</v>
      </c>
      <c r="E5">
        <v>0.45600000000000002</v>
      </c>
      <c r="H5" s="1">
        <v>10</v>
      </c>
      <c r="I5" s="1">
        <v>0.57599999999999996</v>
      </c>
      <c r="J5" s="1">
        <v>0.56299999999999994</v>
      </c>
      <c r="K5" s="1">
        <v>0.54400000000000004</v>
      </c>
      <c r="L5" s="1">
        <v>0.53</v>
      </c>
      <c r="M5" s="1">
        <v>0.5</v>
      </c>
    </row>
    <row r="6" spans="3:15" ht="14.25" thickBot="1" x14ac:dyDescent="0.2">
      <c r="C6">
        <v>20</v>
      </c>
      <c r="D6">
        <v>0.58099999999999996</v>
      </c>
      <c r="E6">
        <v>0.41099999999999998</v>
      </c>
      <c r="H6" s="1">
        <v>20</v>
      </c>
      <c r="I6" s="1">
        <v>0.56399999999999995</v>
      </c>
      <c r="J6" s="1">
        <v>0.54400000000000004</v>
      </c>
      <c r="K6" s="1">
        <v>0.51800000000000002</v>
      </c>
      <c r="L6" s="1">
        <v>0.498</v>
      </c>
      <c r="M6" s="1">
        <v>0.45300000000000001</v>
      </c>
    </row>
    <row r="7" spans="3:15" ht="14.25" thickBot="1" x14ac:dyDescent="0.2">
      <c r="C7">
        <v>30</v>
      </c>
      <c r="D7">
        <v>0.56999999999999995</v>
      </c>
      <c r="E7">
        <v>0.36799999999999999</v>
      </c>
      <c r="H7" s="1">
        <v>30</v>
      </c>
      <c r="I7" s="1">
        <v>0.55600000000000005</v>
      </c>
      <c r="J7" s="1">
        <v>0.52600000000000002</v>
      </c>
      <c r="K7" s="1">
        <v>0.49399999999999999</v>
      </c>
      <c r="L7" s="1">
        <v>0.46700000000000003</v>
      </c>
      <c r="M7" s="1">
        <v>0.40799999999999997</v>
      </c>
    </row>
    <row r="8" spans="3:15" ht="14.25" thickBot="1" x14ac:dyDescent="0.2">
      <c r="C8">
        <v>40</v>
      </c>
      <c r="D8">
        <v>0.55900000000000005</v>
      </c>
      <c r="E8">
        <v>0.32800000000000001</v>
      </c>
      <c r="H8" s="1">
        <v>40</v>
      </c>
      <c r="I8" s="1">
        <v>0.54700000000000004</v>
      </c>
      <c r="J8" s="1">
        <v>0.51</v>
      </c>
      <c r="K8" s="1">
        <v>0.47</v>
      </c>
      <c r="L8" s="1">
        <v>0.438</v>
      </c>
      <c r="M8" s="1">
        <v>0.36599999999999999</v>
      </c>
    </row>
    <row r="9" spans="3:15" ht="14.25" thickBot="1" x14ac:dyDescent="0.2">
      <c r="C9">
        <v>50</v>
      </c>
      <c r="D9">
        <v>0.55000000000000004</v>
      </c>
      <c r="E9">
        <v>0.29099999999999998</v>
      </c>
      <c r="H9" s="1">
        <v>50</v>
      </c>
      <c r="I9" s="1">
        <v>0.53700000000000003</v>
      </c>
      <c r="J9" s="1">
        <v>0.49399999999999999</v>
      </c>
      <c r="K9" s="1">
        <v>0.44800000000000001</v>
      </c>
      <c r="L9" s="1">
        <v>0.41099999999999998</v>
      </c>
      <c r="M9" s="1">
        <v>0.32700000000000001</v>
      </c>
    </row>
    <row r="10" spans="3:15" ht="14.25" thickBot="1" x14ac:dyDescent="0.2">
      <c r="C10">
        <v>60</v>
      </c>
      <c r="D10">
        <v>0.54100000000000004</v>
      </c>
      <c r="E10">
        <v>0.25600000000000001</v>
      </c>
      <c r="H10" s="1">
        <v>60</v>
      </c>
      <c r="I10" s="1">
        <v>0.52900000000000003</v>
      </c>
      <c r="J10" s="1">
        <v>0.47899999999999998</v>
      </c>
      <c r="K10" s="1">
        <v>0.42699999999999999</v>
      </c>
      <c r="L10" s="1">
        <v>0.38400000000000001</v>
      </c>
      <c r="M10" s="1">
        <v>0.28899999999999998</v>
      </c>
    </row>
    <row r="12" spans="3:15" x14ac:dyDescent="0.15">
      <c r="K12" s="2" t="s">
        <v>3</v>
      </c>
      <c r="L12" s="2" t="s">
        <v>4</v>
      </c>
      <c r="M12" s="2" t="s">
        <v>5</v>
      </c>
      <c r="N12" s="2" t="s">
        <v>6</v>
      </c>
      <c r="O12" t="s">
        <v>7</v>
      </c>
    </row>
    <row r="13" spans="3:15" x14ac:dyDescent="0.15">
      <c r="J13" t="s">
        <v>8</v>
      </c>
      <c r="K13" s="2">
        <f>(-0.001*H10+0.5861)-(-0.001*H4+0.5861)</f>
        <v>-5.9999999999999942E-2</v>
      </c>
    </row>
    <row r="15" spans="3:15" ht="14.25" thickBot="1" x14ac:dyDescent="0.2">
      <c r="D15" t="s">
        <v>3</v>
      </c>
      <c r="E15" t="s">
        <v>9</v>
      </c>
    </row>
    <row r="16" spans="3:15" ht="14.25" thickBot="1" x14ac:dyDescent="0.2">
      <c r="D16" t="s">
        <v>4</v>
      </c>
      <c r="E16">
        <f>-0.0017</f>
        <v>-1.6999999999999999E-3</v>
      </c>
      <c r="I16" s="3"/>
      <c r="J16" s="4" t="s">
        <v>10</v>
      </c>
      <c r="K16" s="4" t="s">
        <v>11</v>
      </c>
      <c r="L16" s="4" t="s">
        <v>12</v>
      </c>
      <c r="M16" s="4" t="s">
        <v>13</v>
      </c>
      <c r="N16" s="4" t="s">
        <v>14</v>
      </c>
    </row>
    <row r="17" spans="4:14" ht="14.25" thickBot="1" x14ac:dyDescent="0.2">
      <c r="D17" t="s">
        <v>5</v>
      </c>
      <c r="E17" t="s">
        <v>15</v>
      </c>
      <c r="I17" s="5" t="s">
        <v>61</v>
      </c>
      <c r="J17" s="6"/>
      <c r="K17" s="6"/>
      <c r="L17" s="6"/>
      <c r="M17" s="6"/>
      <c r="N17" s="6"/>
    </row>
    <row r="18" spans="4:14" ht="25.5" thickBot="1" x14ac:dyDescent="0.2">
      <c r="D18" t="s">
        <v>6</v>
      </c>
      <c r="E18" t="s">
        <v>16</v>
      </c>
      <c r="I18" s="5" t="s">
        <v>17</v>
      </c>
      <c r="J18" s="7">
        <f>J17/6.2</f>
        <v>0</v>
      </c>
      <c r="K18" s="7">
        <f>K17/6.2</f>
        <v>0</v>
      </c>
      <c r="L18" s="7">
        <f>L17/6.2</f>
        <v>0</v>
      </c>
      <c r="M18" s="7">
        <f>M17/6.2</f>
        <v>0</v>
      </c>
      <c r="N18" s="7">
        <f>N17/6.2</f>
        <v>0</v>
      </c>
    </row>
    <row r="19" spans="4:14" ht="14.25" thickBot="1" x14ac:dyDescent="0.2">
      <c r="D19" t="s">
        <v>7</v>
      </c>
      <c r="E19" t="s">
        <v>18</v>
      </c>
      <c r="I19" s="8" t="s">
        <v>19</v>
      </c>
      <c r="J19" s="7">
        <f>J18/60</f>
        <v>0</v>
      </c>
      <c r="K19" s="7">
        <f>K18/60</f>
        <v>0</v>
      </c>
      <c r="L19" s="7">
        <f>L18/60</f>
        <v>0</v>
      </c>
      <c r="M19" s="7">
        <f>M18/60</f>
        <v>0</v>
      </c>
      <c r="N19" s="7">
        <f>N18/60</f>
        <v>0</v>
      </c>
    </row>
    <row r="20" spans="4:14" ht="14.25" thickBot="1" x14ac:dyDescent="0.2">
      <c r="I20" s="8" t="s">
        <v>20</v>
      </c>
      <c r="J20" s="7">
        <f>J19*3/1000</f>
        <v>0</v>
      </c>
      <c r="K20" s="7">
        <f>K19*3/1000</f>
        <v>0</v>
      </c>
      <c r="L20" s="7">
        <f>L19*3/1000</f>
        <v>0</v>
      </c>
      <c r="M20" s="7">
        <f>M19*3/1000</f>
        <v>0</v>
      </c>
      <c r="N20" s="7">
        <f>N19*3/1000</f>
        <v>0</v>
      </c>
    </row>
    <row r="21" spans="4:14" ht="26.25" thickBot="1" x14ac:dyDescent="0.2">
      <c r="I21" s="8" t="s">
        <v>21</v>
      </c>
      <c r="J21" s="9">
        <f>J20/0.005*1000</f>
        <v>0</v>
      </c>
      <c r="K21" s="9">
        <f>K20/0.005*1000</f>
        <v>0</v>
      </c>
      <c r="L21" s="9">
        <f>L20/0.005*1000</f>
        <v>0</v>
      </c>
      <c r="M21" s="9">
        <f>M20/0.005*1000</f>
        <v>0</v>
      </c>
      <c r="N21" s="9">
        <f>N20/0.005*1000</f>
        <v>0</v>
      </c>
    </row>
    <row r="22" spans="4:14" ht="14.25" thickBot="1" x14ac:dyDescent="0.2">
      <c r="I22" s="8" t="s">
        <v>22</v>
      </c>
      <c r="J22" s="9" t="e">
        <f>1/J21</f>
        <v>#DIV/0!</v>
      </c>
      <c r="K22" s="9" t="e">
        <f>1/K21</f>
        <v>#DIV/0!</v>
      </c>
      <c r="L22" s="9" t="e">
        <f>1/L21</f>
        <v>#DIV/0!</v>
      </c>
      <c r="M22" s="9" t="e">
        <f>1/M21</f>
        <v>#DIV/0!</v>
      </c>
      <c r="N22" s="9" t="e">
        <f>1/N21</f>
        <v>#DIV/0!</v>
      </c>
    </row>
    <row r="23" spans="4:14" ht="14.25" thickBot="1" x14ac:dyDescent="0.2">
      <c r="I23" s="8" t="s">
        <v>23</v>
      </c>
      <c r="J23" s="6">
        <v>0.05</v>
      </c>
      <c r="K23" s="6">
        <v>0.1</v>
      </c>
      <c r="L23" s="6">
        <v>0.15</v>
      </c>
      <c r="M23" s="6">
        <v>0.2</v>
      </c>
      <c r="N23" s="6">
        <v>0.3</v>
      </c>
    </row>
    <row r="24" spans="4:14" ht="14.25" thickBot="1" x14ac:dyDescent="0.2">
      <c r="I24" s="8" t="s">
        <v>24</v>
      </c>
      <c r="J24" s="6">
        <v>20</v>
      </c>
      <c r="K24" s="6">
        <v>10</v>
      </c>
      <c r="L24" s="6">
        <v>6.67</v>
      </c>
      <c r="M24" s="6">
        <v>5</v>
      </c>
      <c r="N24" s="6">
        <v>3.33</v>
      </c>
    </row>
    <row r="26" spans="4:14" x14ac:dyDescent="0.15">
      <c r="J26">
        <v>10.4</v>
      </c>
      <c r="K26">
        <v>5.95</v>
      </c>
      <c r="L26">
        <v>4.2699999999999996</v>
      </c>
      <c r="M26">
        <v>3.45</v>
      </c>
      <c r="N26">
        <v>2.39</v>
      </c>
    </row>
    <row r="44" spans="2:11" ht="14.25" thickBot="1" x14ac:dyDescent="0.2"/>
    <row r="45" spans="2:11" ht="16.5" thickBot="1" x14ac:dyDescent="0.2">
      <c r="C45" t="s">
        <v>25</v>
      </c>
      <c r="D45" t="s">
        <v>26</v>
      </c>
      <c r="F45" s="10"/>
      <c r="G45" s="11" t="s">
        <v>3</v>
      </c>
      <c r="H45" s="12" t="s">
        <v>4</v>
      </c>
      <c r="I45" s="12" t="s">
        <v>5</v>
      </c>
      <c r="J45" s="12" t="s">
        <v>6</v>
      </c>
      <c r="K45" s="13" t="s">
        <v>7</v>
      </c>
    </row>
    <row r="46" spans="2:11" x14ac:dyDescent="0.15">
      <c r="B46" t="s">
        <v>3</v>
      </c>
      <c r="C46">
        <v>10.3</v>
      </c>
      <c r="D46">
        <v>20</v>
      </c>
      <c r="F46" s="14" t="s">
        <v>8</v>
      </c>
      <c r="G46" s="15">
        <v>0.06</v>
      </c>
      <c r="H46" s="16">
        <v>0.104</v>
      </c>
      <c r="I46" s="16">
        <v>0.14499999999999999</v>
      </c>
      <c r="J46" s="16">
        <v>0.18</v>
      </c>
      <c r="K46" s="17">
        <v>0.26</v>
      </c>
    </row>
    <row r="47" spans="2:11" ht="15.75" x14ac:dyDescent="0.15">
      <c r="B47" t="s">
        <v>4</v>
      </c>
      <c r="C47">
        <v>6.08</v>
      </c>
      <c r="D47">
        <v>10</v>
      </c>
      <c r="F47" s="18" t="s">
        <v>27</v>
      </c>
      <c r="G47" s="19" t="s">
        <v>28</v>
      </c>
      <c r="H47" s="20" t="s">
        <v>29</v>
      </c>
      <c r="I47" s="20" t="s">
        <v>30</v>
      </c>
      <c r="J47" s="20" t="s">
        <v>31</v>
      </c>
      <c r="K47" s="21" t="s">
        <v>32</v>
      </c>
    </row>
    <row r="48" spans="2:11" ht="15.75" x14ac:dyDescent="0.15">
      <c r="B48" t="s">
        <v>5</v>
      </c>
      <c r="C48">
        <v>4.3099999999999996</v>
      </c>
      <c r="D48">
        <v>6.67</v>
      </c>
      <c r="F48" s="18" t="s">
        <v>33</v>
      </c>
      <c r="G48" s="19" t="s">
        <v>34</v>
      </c>
      <c r="H48" s="20" t="s">
        <v>35</v>
      </c>
      <c r="I48" s="20" t="s">
        <v>36</v>
      </c>
      <c r="J48" s="20" t="s">
        <v>37</v>
      </c>
      <c r="K48" s="21" t="s">
        <v>38</v>
      </c>
    </row>
    <row r="49" spans="2:11" ht="15.75" x14ac:dyDescent="0.15">
      <c r="B49" t="s">
        <v>6</v>
      </c>
      <c r="C49">
        <v>3.45</v>
      </c>
      <c r="D49">
        <v>5</v>
      </c>
      <c r="F49" s="18" t="s">
        <v>39</v>
      </c>
      <c r="G49" s="19" t="s">
        <v>40</v>
      </c>
      <c r="H49" s="20" t="s">
        <v>41</v>
      </c>
      <c r="I49" s="20" t="s">
        <v>42</v>
      </c>
      <c r="J49" s="20" t="s">
        <v>43</v>
      </c>
      <c r="K49" s="21" t="s">
        <v>44</v>
      </c>
    </row>
    <row r="50" spans="2:11" ht="15.75" x14ac:dyDescent="0.15">
      <c r="B50" t="s">
        <v>7</v>
      </c>
      <c r="C50">
        <v>2.4</v>
      </c>
      <c r="D50">
        <v>3.33</v>
      </c>
      <c r="F50" s="18" t="s">
        <v>45</v>
      </c>
      <c r="G50" s="19" t="s">
        <v>46</v>
      </c>
      <c r="H50" s="20" t="s">
        <v>47</v>
      </c>
      <c r="I50" s="20" t="s">
        <v>48</v>
      </c>
      <c r="J50" s="20" t="s">
        <v>49</v>
      </c>
      <c r="K50" s="21" t="s">
        <v>50</v>
      </c>
    </row>
    <row r="51" spans="2:11" ht="16.5" thickBot="1" x14ac:dyDescent="0.2">
      <c r="F51" s="22" t="s">
        <v>51</v>
      </c>
      <c r="G51" s="23" t="s">
        <v>52</v>
      </c>
      <c r="H51" s="24" t="s">
        <v>53</v>
      </c>
      <c r="I51" s="24" t="s">
        <v>54</v>
      </c>
      <c r="J51" s="24" t="s">
        <v>55</v>
      </c>
      <c r="K51" s="25" t="s">
        <v>56</v>
      </c>
    </row>
    <row r="52" spans="2:11" x14ac:dyDescent="0.15">
      <c r="F52" s="14" t="s">
        <v>57</v>
      </c>
      <c r="G52" s="15">
        <v>0.05</v>
      </c>
      <c r="H52" s="16">
        <v>0.1</v>
      </c>
      <c r="I52" s="16">
        <v>0.15</v>
      </c>
      <c r="J52" s="16">
        <v>0.2</v>
      </c>
      <c r="K52" s="17">
        <v>0.3</v>
      </c>
    </row>
    <row r="53" spans="2:11" ht="14.25" thickBot="1" x14ac:dyDescent="0.2">
      <c r="F53" s="22" t="s">
        <v>58</v>
      </c>
      <c r="G53" s="23">
        <v>20</v>
      </c>
      <c r="H53" s="24">
        <v>10</v>
      </c>
      <c r="I53" s="24">
        <v>6.67</v>
      </c>
      <c r="J53" s="24">
        <v>5</v>
      </c>
      <c r="K53" s="25">
        <v>3.33</v>
      </c>
    </row>
    <row r="65" spans="9:9" x14ac:dyDescent="0.15">
      <c r="I65" t="s">
        <v>59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実験1</vt:lpstr>
      <vt:lpstr>実験2</vt:lpstr>
      <vt:lpstr>測定例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Takanori Satoh</dc:creator>
  <cp:lastModifiedBy>Takanori Satoh</cp:lastModifiedBy>
  <dcterms:created xsi:type="dcterms:W3CDTF">2014-12-09T05:12:32Z</dcterms:created>
  <dcterms:modified xsi:type="dcterms:W3CDTF">2018-06-03T00:54:49Z</dcterms:modified>
</cp:coreProperties>
</file>