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or\Dropbox (MassadOz)\ניהול תכנון\קבצי עזר וטפסים\"/>
    </mc:Choice>
  </mc:AlternateContent>
  <xr:revisionPtr revIDLastSave="0" documentId="13_ncr:1_{A14C8A7E-2A66-4314-8C24-A2ADA00DD98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ToDoList" sheetId="3" r:id="rId1"/>
  </sheets>
  <definedNames>
    <definedName name="_xlnm._FilterDatabase" localSheetId="0" hidden="1">ToDoList!$A$2:$H$2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E27" i="3" l="1"/>
  <c r="E25" i="3"/>
  <c r="E24" i="3"/>
  <c r="E20" i="3"/>
  <c r="E21" i="3" s="1"/>
  <c r="H1" i="3" l="1"/>
</calcChain>
</file>

<file path=xl/sharedStrings.xml><?xml version="1.0" encoding="utf-8"?>
<sst xmlns="http://schemas.openxmlformats.org/spreadsheetml/2006/main" count="160" uniqueCount="88">
  <si>
    <t>מסד עוז</t>
  </si>
  <si>
    <t>אורבך הלוי</t>
  </si>
  <si>
    <t>תאריך התחלה</t>
  </si>
  <si>
    <t>משרד אחראי</t>
  </si>
  <si>
    <t>תאור המשימה</t>
  </si>
  <si>
    <t>סטטוס נוכחי</t>
  </si>
  <si>
    <t>תאריך סיום בפועל</t>
  </si>
  <si>
    <t>הערות</t>
  </si>
  <si>
    <t>תהן</t>
  </si>
  <si>
    <t>שם האחראי</t>
  </si>
  <si>
    <t>א.ב מתכננים</t>
  </si>
  <si>
    <t>טל</t>
  </si>
  <si>
    <t>שמעון</t>
  </si>
  <si>
    <t>מרה"ס - מעקב משימות</t>
  </si>
  <si>
    <t>לורי</t>
  </si>
  <si>
    <t>ליאור</t>
  </si>
  <si>
    <t>עד נוף</t>
  </si>
  <si>
    <t>מיכאל</t>
  </si>
  <si>
    <t>נפתלי רונן</t>
  </si>
  <si>
    <t>טופז</t>
  </si>
  <si>
    <t>חנא</t>
  </si>
  <si>
    <t>אדריכלים</t>
  </si>
  <si>
    <t>VIRTUA</t>
  </si>
  <si>
    <t>הררי</t>
  </si>
  <si>
    <t>רעיה</t>
  </si>
  <si>
    <t>רפאל</t>
  </si>
  <si>
    <t>יש להעביר שטחי ברוטו סופיים של המבנים - השטחים יחושבו באופן ידני</t>
  </si>
  <si>
    <t xml:space="preserve">•	צריכת מיזוג האויר תחושב לפי שטחי נטו על ידי יועץ מיזוג האויר </t>
  </si>
  <si>
    <t xml:space="preserve">על יועץ מיזוג האוויר להעביר את מתפתחות החישוב לצריכה בפרויקט זה. כמה טון קירור למ"ר, מפתח המרה מטון קירור לקוט"ש ואיך זה מתאים לנתוני המכרז </t>
  </si>
  <si>
    <t xml:space="preserve">באחריות גדיר להעביר את המינימום האפשרי מבחינת צריכות חשמל לפי ניסיונם </t>
  </si>
  <si>
    <t>גדיר</t>
  </si>
  <si>
    <t>ברונו</t>
  </si>
  <si>
    <t xml:space="preserve">•	באחריות חנא בדיקה מה המשמעות מבחינת כמויות באם מורידים 25% בגודל החיבור </t>
  </si>
  <si>
    <t xml:space="preserve">לקבוע דיון מסכם לנושא מיפוי עומסים בתחילת חודש מאי </t>
  </si>
  <si>
    <t xml:space="preserve">•	על האדריכל הייעודי להעביר שטחי גגות (ולציין שטח פנוי לPV) וכיוונם על מנת שתהיה אפשרות לבדוק האם השטח הדרוש יכול להכיל את כמות הPV הדרושה </t>
  </si>
  <si>
    <t>עומר / ספי</t>
  </si>
  <si>
    <t xml:space="preserve">•	על האדריכל הייעודי להעביר כמות שטחים לגידול עתידי של המזמינה (עבור בדיקה לPV על הקרקע) </t>
  </si>
  <si>
    <t>על יועץ התנועה להעביר תכנית אב מעודכנת בהתאם לשינויים האחרונים</t>
  </si>
  <si>
    <t>הצגת מודל סקצאפ מאוחד של הקמפוס המנהלתי</t>
  </si>
  <si>
    <t>העברת 3 סקיצות למבנה ההסעדה</t>
  </si>
  <si>
    <t>עדכון מבנים להגשה - פרוגרמה מול האדירכיל</t>
  </si>
  <si>
    <t>פרוגרמה, אורבך הלוי</t>
  </si>
  <si>
    <t>יניב, ספי</t>
  </si>
  <si>
    <t>עדכון מבנה מזון - בדגש על קירור ומיזוג</t>
  </si>
  <si>
    <t>יניב, ספי, שפאץ</t>
  </si>
  <si>
    <t>סיום תכנית אב מרכז ודרום</t>
  </si>
  <si>
    <t>סיום תכניות אב פיתוח נופי</t>
  </si>
  <si>
    <t>עדכון אזור פיתוח מנהלתי מרכז</t>
  </si>
  <si>
    <t>תכניות לשלושת המחנות בחלוקה לתחומים והמערכות: תנועה וחניה (לרבות סימולציית תנועה), פיתוח נוף, חשמל, תברואה, מיזוג אוויר וקירור, תוך הדגשת שלביות ההקמה</t>
  </si>
  <si>
    <t>יועצים</t>
  </si>
  <si>
    <t>כללי</t>
  </si>
  <si>
    <t>סיום הערות היזון חוזר</t>
  </si>
  <si>
    <t>סיום הכנת מסמך מענה להיזון חוזר מלא</t>
  </si>
  <si>
    <t>בדיקת המבנים להגשה לפני העברה להנהלת סו"ב</t>
  </si>
  <si>
    <t>סיום תכנית הביטחון</t>
  </si>
  <si>
    <t>סיום ואישור טבלאות שטחים לכלל המבנים</t>
  </si>
  <si>
    <t>עדכון וסיום לוח זמנים שלדי</t>
  </si>
  <si>
    <t>אישור מודל BIM מחנות</t>
  </si>
  <si>
    <t>אישור חומרי גמר כולל הכנת חומר מלווה.</t>
  </si>
  <si>
    <t>אישור הספקי חשמל</t>
  </si>
  <si>
    <t>אישור רציפות התפקוד</t>
  </si>
  <si>
    <t>אישור צוות אדום</t>
  </si>
  <si>
    <t>בדיקה מקיפה לכלל חומר המכרז עבור מענה אינטגרטיבי איכותי (תפעול, תקשוב, הנדסה) בדיקה כי אין סתירות בין החומרים השונים</t>
  </si>
  <si>
    <t>דניאל</t>
  </si>
  <si>
    <t>TCM</t>
  </si>
  <si>
    <t>סולל בונה</t>
  </si>
  <si>
    <t>לביד</t>
  </si>
  <si>
    <t>ביטחון</t>
  </si>
  <si>
    <t>אוראל</t>
  </si>
  <si>
    <t>איתי</t>
  </si>
  <si>
    <t>ענת</t>
  </si>
  <si>
    <t>עדכון כתב כמויות למהדורה סופית</t>
  </si>
  <si>
    <t>סיום תמחור ראשוני</t>
  </si>
  <si>
    <t>תמחור סופי</t>
  </si>
  <si>
    <t>אישור החומר אצל הצוותים השונים</t>
  </si>
  <si>
    <t>קוואנטק</t>
  </si>
  <si>
    <t>עידו</t>
  </si>
  <si>
    <t>יש להעביר ניתוח מילוי וחפירה בבסיס דרום.</t>
  </si>
  <si>
    <t>•	דלתות – כל אדריכל יתייג את הדלתות לפי סוגים שאופיינו במכרז. לאחר מכן קבלת כמויות מעודכנות ע"י קוואנטק.</t>
  </si>
  <si>
    <t xml:space="preserve">יש להשלים אימות נתונים עפ"י המודלים </t>
  </si>
  <si>
    <t xml:space="preserve">בסימון קירות אש + דלתות אש וסוגיהן </t>
  </si>
  <si>
    <t>מארק</t>
  </si>
  <si>
    <t>במהלך טיפול</t>
  </si>
  <si>
    <t>לא טופל</t>
  </si>
  <si>
    <t>הסתיימה</t>
  </si>
  <si>
    <r>
      <t>יש להשוות כמויות עבור: חיפוי מבנה, לוח"ד שחיל, גגות, רצפות לכמויות קונסטרוקטור במבנים:  מרכז 301, 303 מרכז, מזון 305 מרכז, מבנה מאוחד 310,312,313 במרכז – (סה"כ כ-50,000 מ"ר)</t>
    </r>
    <r>
      <rPr>
        <b/>
        <sz val="11"/>
        <color theme="1"/>
        <rFont val="Arial"/>
        <family val="2"/>
        <scheme val="minor"/>
      </rPr>
      <t xml:space="preserve"> </t>
    </r>
  </si>
  <si>
    <t>תאריך סיום שהוגדר</t>
  </si>
  <si>
    <t>סטטוס מספר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</si>
</sst>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  <charset val="238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14" fontId="3" fillId="0" borderId="0" xfId="0" applyNumberFormat="1" applyFont="1" applyFill="1" applyAlignment="1">
      <alignment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</cellXfs>
  <cellStyles count="185">
    <cellStyle name="Normal" xfId="0" builtinId="0"/>
    <cellStyle name="היפר-קישור" xfId="1" builtinId="8" hidden="1"/>
    <cellStyle name="היפר-קישור" xfId="3" builtinId="8" hidden="1"/>
    <cellStyle name="היפר-קישור" xfId="5" builtinId="8" hidden="1"/>
    <cellStyle name="היפר-קישור" xfId="7" builtinId="8" hidden="1"/>
    <cellStyle name="היפר-קישור" xfId="9" builtinId="8" hidden="1"/>
    <cellStyle name="היפר-קישור" xfId="11" builtinId="8" hidden="1"/>
    <cellStyle name="היפר-קישור" xfId="13" builtinId="8" hidden="1"/>
    <cellStyle name="היפר-קישור" xfId="15" builtinId="8" hidden="1"/>
    <cellStyle name="היפר-קישור" xfId="17" builtinId="8" hidden="1"/>
    <cellStyle name="היפר-קישור" xfId="19" builtinId="8" hidden="1"/>
    <cellStyle name="היפר-קישור" xfId="21" builtinId="8" hidden="1"/>
    <cellStyle name="היפר-קישור" xfId="23" builtinId="8" hidden="1"/>
    <cellStyle name="היפר-קישור" xfId="25" builtinId="8" hidden="1"/>
    <cellStyle name="היפר-קישור" xfId="27" builtinId="8" hidden="1"/>
    <cellStyle name="היפר-קישור" xfId="29" builtinId="8" hidden="1"/>
    <cellStyle name="היפר-קישור" xfId="31" builtinId="8" hidden="1"/>
    <cellStyle name="היפר-קישור" xfId="33" builtinId="8" hidden="1"/>
    <cellStyle name="היפר-קישור" xfId="35" builtinId="8" hidden="1"/>
    <cellStyle name="היפר-קישור" xfId="37" builtinId="8" hidden="1"/>
    <cellStyle name="היפר-קישור" xfId="39" builtinId="8" hidden="1"/>
    <cellStyle name="היפר-קישור" xfId="41" builtinId="8" hidden="1"/>
    <cellStyle name="היפר-קישור" xfId="43" builtinId="8" hidden="1"/>
    <cellStyle name="היפר-קישור" xfId="45" builtinId="8" hidden="1"/>
    <cellStyle name="היפר-קישור" xfId="47" builtinId="8" hidden="1"/>
    <cellStyle name="היפר-קישור" xfId="49" builtinId="8" hidden="1"/>
    <cellStyle name="היפר-קישור" xfId="51" builtinId="8" hidden="1"/>
    <cellStyle name="היפר-קישור" xfId="53" builtinId="8" hidden="1"/>
    <cellStyle name="היפר-קישור" xfId="55" builtinId="8" hidden="1"/>
    <cellStyle name="היפר-קישור" xfId="57" builtinId="8" hidden="1"/>
    <cellStyle name="היפר-קישור" xfId="59" builtinId="8" hidden="1"/>
    <cellStyle name="היפר-קישור" xfId="61" builtinId="8" hidden="1"/>
    <cellStyle name="היפר-קישור" xfId="63" builtinId="8" hidden="1"/>
    <cellStyle name="היפר-קישור" xfId="65" builtinId="8" hidden="1"/>
    <cellStyle name="היפר-קישור" xfId="67" builtinId="8" hidden="1"/>
    <cellStyle name="היפר-קישור" xfId="69" builtinId="8" hidden="1"/>
    <cellStyle name="היפר-קישור" xfId="71" builtinId="8" hidden="1"/>
    <cellStyle name="היפר-קישור" xfId="73" builtinId="8" hidden="1"/>
    <cellStyle name="היפר-קישור" xfId="75" builtinId="8" hidden="1"/>
    <cellStyle name="היפר-קישור" xfId="77" builtinId="8" hidden="1"/>
    <cellStyle name="היפר-קישור" xfId="79" builtinId="8" hidden="1"/>
    <cellStyle name="היפר-קישור" xfId="81" builtinId="8" hidden="1"/>
    <cellStyle name="היפר-קישור" xfId="83" builtinId="8" hidden="1"/>
    <cellStyle name="היפר-קישור" xfId="85" builtinId="8" hidden="1"/>
    <cellStyle name="היפר-קישור" xfId="87" builtinId="8" hidden="1"/>
    <cellStyle name="היפר-קישור" xfId="89" builtinId="8" hidden="1"/>
    <cellStyle name="היפר-קישור" xfId="91" builtinId="8" hidden="1"/>
    <cellStyle name="היפר-קישור" xfId="93" builtinId="8" hidden="1"/>
    <cellStyle name="היפר-קישור" xfId="95" builtinId="8" hidden="1"/>
    <cellStyle name="היפר-קישור" xfId="97" builtinId="8" hidden="1"/>
    <cellStyle name="היפר-קישור" xfId="99" builtinId="8" hidden="1"/>
    <cellStyle name="היפר-קישור" xfId="101" builtinId="8" hidden="1"/>
    <cellStyle name="היפר-קישור" xfId="103" builtinId="8" hidden="1"/>
    <cellStyle name="היפר-קישור" xfId="105" builtinId="8" hidden="1"/>
    <cellStyle name="היפר-קישור" xfId="107" builtinId="8" hidden="1"/>
    <cellStyle name="היפר-קישור" xfId="109" builtinId="8" hidden="1"/>
    <cellStyle name="היפר-קישור" xfId="111" builtinId="8" hidden="1"/>
    <cellStyle name="היפר-קישור" xfId="113" builtinId="8" hidden="1"/>
    <cellStyle name="היפר-קישור" xfId="115" builtinId="8" hidden="1"/>
    <cellStyle name="היפר-קישור" xfId="117" builtinId="8" hidden="1"/>
    <cellStyle name="היפר-קישור" xfId="119" builtinId="8" hidden="1"/>
    <cellStyle name="היפר-קישור" xfId="121" builtinId="8" hidden="1"/>
    <cellStyle name="היפר-קישור" xfId="123" builtinId="8" hidden="1"/>
    <cellStyle name="היפר-קישור" xfId="125" builtinId="8" hidden="1"/>
    <cellStyle name="היפר-קישור" xfId="127" builtinId="8" hidden="1"/>
    <cellStyle name="היפר-קישור" xfId="129" builtinId="8" hidden="1"/>
    <cellStyle name="היפר-קישור" xfId="131" builtinId="8" hidden="1"/>
    <cellStyle name="היפר-קישור" xfId="133" builtinId="8" hidden="1"/>
    <cellStyle name="היפר-קישור" xfId="135" builtinId="8" hidden="1"/>
    <cellStyle name="היפר-קישור" xfId="137" builtinId="8" hidden="1"/>
    <cellStyle name="היפר-קישור" xfId="139" builtinId="8" hidden="1"/>
    <cellStyle name="היפר-קישור" xfId="141" builtinId="8" hidden="1"/>
    <cellStyle name="היפר-קישור" xfId="143" builtinId="8" hidden="1"/>
    <cellStyle name="היפר-קישור" xfId="145" builtinId="8" hidden="1"/>
    <cellStyle name="היפר-קישור" xfId="147" builtinId="8" hidden="1"/>
    <cellStyle name="היפר-קישור" xfId="149" builtinId="8" hidden="1"/>
    <cellStyle name="היפר-קישור" xfId="151" builtinId="8" hidden="1"/>
    <cellStyle name="היפר-קישור" xfId="153" builtinId="8" hidden="1"/>
    <cellStyle name="היפר-קישור" xfId="155" builtinId="8" hidden="1"/>
    <cellStyle name="היפר-קישור" xfId="157" builtinId="8" hidden="1"/>
    <cellStyle name="היפר-קישור" xfId="159" builtinId="8" hidden="1"/>
    <cellStyle name="היפר-קישור" xfId="161" builtinId="8" hidden="1"/>
    <cellStyle name="היפר-קישור" xfId="163" builtinId="8" hidden="1"/>
    <cellStyle name="היפר-קישור" xfId="165" builtinId="8" hidden="1"/>
    <cellStyle name="היפר-קישור" xfId="167" builtinId="8" hidden="1"/>
    <cellStyle name="היפר-קישור" xfId="169" builtinId="8" hidden="1"/>
    <cellStyle name="היפר-קישור" xfId="171" builtinId="8" hidden="1"/>
    <cellStyle name="היפר-קישור" xfId="173" builtinId="8" hidden="1"/>
    <cellStyle name="היפר-קישור" xfId="175" builtinId="8" hidden="1"/>
    <cellStyle name="היפר-קישור" xfId="177" builtinId="8" hidden="1"/>
    <cellStyle name="היפר-קישור" xfId="179" builtinId="8" hidden="1"/>
    <cellStyle name="היפר-קישור" xfId="181" builtinId="8" hidden="1"/>
    <cellStyle name="היפר-קישור" xfId="183" builtinId="8" hidden="1"/>
    <cellStyle name="היפר-קישור שהופעל" xfId="2" builtinId="9" hidden="1"/>
    <cellStyle name="היפר-קישור שהופעל" xfId="4" builtinId="9" hidden="1"/>
    <cellStyle name="היפר-קישור שהופעל" xfId="6" builtinId="9" hidden="1"/>
    <cellStyle name="היפר-קישור שהופעל" xfId="8" builtinId="9" hidden="1"/>
    <cellStyle name="היפר-קישור שהופעל" xfId="10" builtinId="9" hidden="1"/>
    <cellStyle name="היפר-קישור שהופעל" xfId="12" builtinId="9" hidden="1"/>
    <cellStyle name="היפר-קישור שהופעל" xfId="14" builtinId="9" hidden="1"/>
    <cellStyle name="היפר-קישור שהופעל" xfId="16" builtinId="9" hidden="1"/>
    <cellStyle name="היפר-קישור שהופעל" xfId="18" builtinId="9" hidden="1"/>
    <cellStyle name="היפר-קישור שהופעל" xfId="20" builtinId="9" hidden="1"/>
    <cellStyle name="היפר-קישור שהופעל" xfId="22" builtinId="9" hidden="1"/>
    <cellStyle name="היפר-קישור שהופעל" xfId="24" builtinId="9" hidden="1"/>
    <cellStyle name="היפר-קישור שהופעל" xfId="26" builtinId="9" hidden="1"/>
    <cellStyle name="היפר-קישור שהופעל" xfId="28" builtinId="9" hidden="1"/>
    <cellStyle name="היפר-קישור שהופעל" xfId="30" builtinId="9" hidden="1"/>
    <cellStyle name="היפר-קישור שהופעל" xfId="32" builtinId="9" hidden="1"/>
    <cellStyle name="היפר-קישור שהופעל" xfId="34" builtinId="9" hidden="1"/>
    <cellStyle name="היפר-קישור שהופעל" xfId="36" builtinId="9" hidden="1"/>
    <cellStyle name="היפר-קישור שהופעל" xfId="38" builtinId="9" hidden="1"/>
    <cellStyle name="היפר-קישור שהופעל" xfId="40" builtinId="9" hidden="1"/>
    <cellStyle name="היפר-קישור שהופעל" xfId="42" builtinId="9" hidden="1"/>
    <cellStyle name="היפר-קישור שהופעל" xfId="44" builtinId="9" hidden="1"/>
    <cellStyle name="היפר-קישור שהופעל" xfId="46" builtinId="9" hidden="1"/>
    <cellStyle name="היפר-קישור שהופעל" xfId="48" builtinId="9" hidden="1"/>
    <cellStyle name="היפר-קישור שהופעל" xfId="50" builtinId="9" hidden="1"/>
    <cellStyle name="היפר-קישור שהופעל" xfId="52" builtinId="9" hidden="1"/>
    <cellStyle name="היפר-קישור שהופעל" xfId="54" builtinId="9" hidden="1"/>
    <cellStyle name="היפר-קישור שהופעל" xfId="56" builtinId="9" hidden="1"/>
    <cellStyle name="היפר-קישור שהופעל" xfId="58" builtinId="9" hidden="1"/>
    <cellStyle name="היפר-קישור שהופעל" xfId="60" builtinId="9" hidden="1"/>
    <cellStyle name="היפר-קישור שהופעל" xfId="62" builtinId="9" hidden="1"/>
    <cellStyle name="היפר-קישור שהופעל" xfId="64" builtinId="9" hidden="1"/>
    <cellStyle name="היפר-קישור שהופעל" xfId="66" builtinId="9" hidden="1"/>
    <cellStyle name="היפר-קישור שהופעל" xfId="68" builtinId="9" hidden="1"/>
    <cellStyle name="היפר-קישור שהופעל" xfId="70" builtinId="9" hidden="1"/>
    <cellStyle name="היפר-קישור שהופעל" xfId="72" builtinId="9" hidden="1"/>
    <cellStyle name="היפר-קישור שהופעל" xfId="74" builtinId="9" hidden="1"/>
    <cellStyle name="היפר-קישור שהופעל" xfId="76" builtinId="9" hidden="1"/>
    <cellStyle name="היפר-קישור שהופעל" xfId="78" builtinId="9" hidden="1"/>
    <cellStyle name="היפר-קישור שהופעל" xfId="80" builtinId="9" hidden="1"/>
    <cellStyle name="היפר-קישור שהופעל" xfId="82" builtinId="9" hidden="1"/>
    <cellStyle name="היפר-קישור שהופעל" xfId="84" builtinId="9" hidden="1"/>
    <cellStyle name="היפר-קישור שהופעל" xfId="86" builtinId="9" hidden="1"/>
    <cellStyle name="היפר-קישור שהופעל" xfId="88" builtinId="9" hidden="1"/>
    <cellStyle name="היפר-קישור שהופעל" xfId="90" builtinId="9" hidden="1"/>
    <cellStyle name="היפר-קישור שהופעל" xfId="92" builtinId="9" hidden="1"/>
    <cellStyle name="היפר-קישור שהופעל" xfId="94" builtinId="9" hidden="1"/>
    <cellStyle name="היפר-קישור שהופעל" xfId="96" builtinId="9" hidden="1"/>
    <cellStyle name="היפר-קישור שהופעל" xfId="98" builtinId="9" hidden="1"/>
    <cellStyle name="היפר-קישור שהופעל" xfId="100" builtinId="9" hidden="1"/>
    <cellStyle name="היפר-קישור שהופעל" xfId="102" builtinId="9" hidden="1"/>
    <cellStyle name="היפר-קישור שהופעל" xfId="104" builtinId="9" hidden="1"/>
    <cellStyle name="היפר-קישור שהופעל" xfId="106" builtinId="9" hidden="1"/>
    <cellStyle name="היפר-קישור שהופעל" xfId="108" builtinId="9" hidden="1"/>
    <cellStyle name="היפר-קישור שהופעל" xfId="110" builtinId="9" hidden="1"/>
    <cellStyle name="היפר-קישור שהופעל" xfId="112" builtinId="9" hidden="1"/>
    <cellStyle name="היפר-קישור שהופעל" xfId="114" builtinId="9" hidden="1"/>
    <cellStyle name="היפר-קישור שהופעל" xfId="116" builtinId="9" hidden="1"/>
    <cellStyle name="היפר-קישור שהופעל" xfId="118" builtinId="9" hidden="1"/>
    <cellStyle name="היפר-קישור שהופעל" xfId="120" builtinId="9" hidden="1"/>
    <cellStyle name="היפר-קישור שהופעל" xfId="122" builtinId="9" hidden="1"/>
    <cellStyle name="היפר-קישור שהופעל" xfId="124" builtinId="9" hidden="1"/>
    <cellStyle name="היפר-קישור שהופעל" xfId="126" builtinId="9" hidden="1"/>
    <cellStyle name="היפר-קישור שהופעל" xfId="128" builtinId="9" hidden="1"/>
    <cellStyle name="היפר-קישור שהופעל" xfId="130" builtinId="9" hidden="1"/>
    <cellStyle name="היפר-קישור שהופעל" xfId="132" builtinId="9" hidden="1"/>
    <cellStyle name="היפר-קישור שהופעל" xfId="134" builtinId="9" hidden="1"/>
    <cellStyle name="היפר-קישור שהופעל" xfId="136" builtinId="9" hidden="1"/>
    <cellStyle name="היפר-קישור שהופעל" xfId="138" builtinId="9" hidden="1"/>
    <cellStyle name="היפר-קישור שהופעל" xfId="140" builtinId="9" hidden="1"/>
    <cellStyle name="היפר-קישור שהופעל" xfId="142" builtinId="9" hidden="1"/>
    <cellStyle name="היפר-קישור שהופעל" xfId="144" builtinId="9" hidden="1"/>
    <cellStyle name="היפר-קישור שהופעל" xfId="146" builtinId="9" hidden="1"/>
    <cellStyle name="היפר-קישור שהופעל" xfId="148" builtinId="9" hidden="1"/>
    <cellStyle name="היפר-קישור שהופעל" xfId="150" builtinId="9" hidden="1"/>
    <cellStyle name="היפר-קישור שהופעל" xfId="152" builtinId="9" hidden="1"/>
    <cellStyle name="היפר-קישור שהופעל" xfId="154" builtinId="9" hidden="1"/>
    <cellStyle name="היפר-קישור שהופעל" xfId="156" builtinId="9" hidden="1"/>
    <cellStyle name="היפר-קישור שהופעל" xfId="158" builtinId="9" hidden="1"/>
    <cellStyle name="היפר-קישור שהופעל" xfId="160" builtinId="9" hidden="1"/>
    <cellStyle name="היפר-קישור שהופעל" xfId="162" builtinId="9" hidden="1"/>
    <cellStyle name="היפר-קישור שהופעל" xfId="164" builtinId="9" hidden="1"/>
    <cellStyle name="היפר-קישור שהופעל" xfId="166" builtinId="9" hidden="1"/>
    <cellStyle name="היפר-קישור שהופעל" xfId="168" builtinId="9" hidden="1"/>
    <cellStyle name="היפר-קישור שהופעל" xfId="170" builtinId="9" hidden="1"/>
    <cellStyle name="היפר-קישור שהופעל" xfId="172" builtinId="9" hidden="1"/>
    <cellStyle name="היפר-קישור שהופעל" xfId="174" builtinId="9" hidden="1"/>
    <cellStyle name="היפר-קישור שהופעל" xfId="176" builtinId="9" hidden="1"/>
    <cellStyle name="היפר-קישור שהופעל" xfId="178" builtinId="9" hidden="1"/>
    <cellStyle name="היפר-קישור שהופעל" xfId="180" builtinId="9" hidden="1"/>
    <cellStyle name="היפר-קישור שהופעל" xfId="182" builtinId="9" hidden="1"/>
    <cellStyle name="היפר-קישור שהופעל" xfId="184" builtinId="9" hidden="1"/>
  </cellStyles>
  <dxfs count="1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/>
    </dxf>
    <dxf>
      <fill>
        <patternFill>
          <bgColor rgb="FFFFB3B3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Medium4"/>
  <colors>
    <mruColors>
      <color rgb="FFFFFF99"/>
      <color rgb="FFFFB3B3"/>
      <color rgb="FFF1F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715FAA-E57F-45D1-B0EB-87E937D520E5}" name="משימות" displayName="משימות" ref="A2:I49" totalsRowShown="0" headerRowDxfId="10" dataDxfId="9">
  <autoFilter ref="A2:I49" xr:uid="{F8B8D2B0-4A96-4889-82BD-11FFD7D8CE57}"/>
  <sortState xmlns:xlrd2="http://schemas.microsoft.com/office/spreadsheetml/2017/richdata2" ref="A3:H49">
    <sortCondition ref="D2:D49"/>
  </sortState>
  <tableColumns count="9">
    <tableColumn id="2" xr3:uid="{D37A769D-474D-48DE-A168-577E0A395296}" name="משרד אחראי" dataDxfId="8"/>
    <tableColumn id="3" xr3:uid="{289FA6C2-CA7C-490C-B89C-A8523593DA25}" name="תאור המשימה" dataDxfId="7"/>
    <tableColumn id="4" xr3:uid="{20B78EE0-14B9-4D7D-B33E-2EED39849B1A}" name="שם האחראי" dataDxfId="6"/>
    <tableColumn id="5" xr3:uid="{D176E8E6-CE43-4210-8AAB-7B1EB6744698}" name="תאריך התחלה" dataDxfId="5"/>
    <tableColumn id="6" xr3:uid="{8E729B51-C519-403B-8EA7-E2DD29D0DE37}" name="תאריך סיום שהוגדר" dataDxfId="4"/>
    <tableColumn id="8" xr3:uid="{6170C6A7-E6E0-4647-A9E2-BD02C1DCD35F}" name="סטטוס נוכחי" dataDxfId="3"/>
    <tableColumn id="9" xr3:uid="{7E3D3897-1D3D-447B-8CB8-0B556CA60B4A}" name="תאריך סיום בפועל" dataDxfId="2"/>
    <tableColumn id="12" xr3:uid="{761A65F4-0032-4DB0-9028-CEB0082BDB94}" name="הערות" dataDxfId="1"/>
    <tableColumn id="1" xr3:uid="{FC3DDEE3-5ED5-4FF0-98F2-91D3EC0183AA}" name="סטטוס מספר" dataDxfId="0">
      <calculatedColumnFormula>IF(משימות[[#This Row],[סטטוס נוכחי]]="הסתיימה",1,(IF(משימות[[#This Row],[סטטוס נוכחי]]="במהלך טיפול",2,IF(משימות[[#This Row],[סטטוס נוכחי]]="לא טופל",3,0))))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963E-9FEA-4A5D-82CA-25BB4A54686E}">
  <sheetPr>
    <pageSetUpPr fitToPage="1"/>
  </sheetPr>
  <dimension ref="A1:J49"/>
  <sheetViews>
    <sheetView showGridLines="0" rightToLeft="1" tabSelected="1" zoomScale="90" zoomScaleNormal="90" zoomScalePageLayoutView="90" workbookViewId="0">
      <selection activeCell="B13" sqref="B13"/>
    </sheetView>
  </sheetViews>
  <sheetFormatPr defaultColWidth="11.109375" defaultRowHeight="15" x14ac:dyDescent="0.2"/>
  <cols>
    <col min="1" max="1" width="24.21875" style="17" customWidth="1"/>
    <col min="2" max="2" width="47" style="4" customWidth="1"/>
    <col min="3" max="3" width="13.77734375" style="6" bestFit="1" customWidth="1"/>
    <col min="4" max="4" width="12.5546875" style="7" customWidth="1"/>
    <col min="5" max="5" width="15.77734375" style="7" customWidth="1"/>
    <col min="6" max="6" width="19.77734375" style="8" customWidth="1"/>
    <col min="7" max="7" width="15.21875" style="8" customWidth="1"/>
    <col min="8" max="8" width="23.21875" style="4" customWidth="1"/>
    <col min="9" max="9" width="0" style="10" hidden="1" customWidth="1"/>
    <col min="10" max="10" width="0" hidden="1" customWidth="1"/>
  </cols>
  <sheetData>
    <row r="1" spans="1:10" x14ac:dyDescent="0.2">
      <c r="A1" s="5" t="s">
        <v>13</v>
      </c>
      <c r="H1" s="9">
        <f ca="1">TODAY()</f>
        <v>43782</v>
      </c>
    </row>
    <row r="2" spans="1:10" s="1" customFormat="1" x14ac:dyDescent="0.2">
      <c r="A2" s="11" t="s">
        <v>3</v>
      </c>
      <c r="B2" s="12" t="s">
        <v>4</v>
      </c>
      <c r="C2" s="11" t="s">
        <v>9</v>
      </c>
      <c r="D2" s="2" t="s">
        <v>2</v>
      </c>
      <c r="E2" s="2" t="s">
        <v>86</v>
      </c>
      <c r="F2" s="2" t="s">
        <v>5</v>
      </c>
      <c r="G2" s="2" t="s">
        <v>6</v>
      </c>
      <c r="H2" s="2" t="s">
        <v>7</v>
      </c>
      <c r="I2" s="13" t="s">
        <v>87</v>
      </c>
      <c r="J2" s="1" t="s">
        <v>84</v>
      </c>
    </row>
    <row r="3" spans="1:10" x14ac:dyDescent="0.2">
      <c r="A3" s="14" t="s">
        <v>21</v>
      </c>
      <c r="B3" s="8" t="s">
        <v>26</v>
      </c>
      <c r="C3" s="14" t="s">
        <v>21</v>
      </c>
      <c r="D3" s="15">
        <v>43574</v>
      </c>
      <c r="E3" s="15">
        <v>43587</v>
      </c>
      <c r="F3" s="16" t="s">
        <v>84</v>
      </c>
      <c r="G3" s="16"/>
      <c r="H3" s="3"/>
      <c r="I3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  <c r="J3" t="s">
        <v>82</v>
      </c>
    </row>
    <row r="4" spans="1:10" x14ac:dyDescent="0.2">
      <c r="A4" s="14" t="s">
        <v>23</v>
      </c>
      <c r="B4" s="8" t="s">
        <v>27</v>
      </c>
      <c r="C4" s="14" t="s">
        <v>14</v>
      </c>
      <c r="D4" s="15">
        <v>43574</v>
      </c>
      <c r="E4" s="15">
        <v>43587</v>
      </c>
      <c r="F4" s="16" t="s">
        <v>84</v>
      </c>
      <c r="G4" s="16"/>
      <c r="H4" s="3"/>
      <c r="I4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  <c r="J4" t="s">
        <v>83</v>
      </c>
    </row>
    <row r="5" spans="1:10" x14ac:dyDescent="0.2">
      <c r="A5" s="14" t="s">
        <v>23</v>
      </c>
      <c r="B5" s="8" t="s">
        <v>28</v>
      </c>
      <c r="C5" s="14" t="s">
        <v>14</v>
      </c>
      <c r="D5" s="15">
        <v>43574</v>
      </c>
      <c r="E5" s="15">
        <v>43574</v>
      </c>
      <c r="F5" s="16" t="s">
        <v>82</v>
      </c>
      <c r="G5" s="16"/>
      <c r="H5" s="3"/>
      <c r="I5" s="8">
        <f>IF(משימות[[#This Row],[סטטוס נוכחי]]="הסתיימה",1,(IF(משימות[[#This Row],[סטטוס נוכחי]]="במהלך טיפול",2,IF(משימות[[#This Row],[סטטוס נוכחי]]="לא טופל",3,0))))</f>
        <v>2</v>
      </c>
    </row>
    <row r="6" spans="1:10" x14ac:dyDescent="0.2">
      <c r="A6" s="14" t="s">
        <v>30</v>
      </c>
      <c r="B6" s="8" t="s">
        <v>29</v>
      </c>
      <c r="C6" s="14" t="s">
        <v>31</v>
      </c>
      <c r="D6" s="15">
        <v>43574</v>
      </c>
      <c r="E6" s="15">
        <v>43587</v>
      </c>
      <c r="F6" s="16" t="s">
        <v>84</v>
      </c>
      <c r="G6" s="16"/>
      <c r="H6" s="3"/>
      <c r="I6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7" spans="1:10" x14ac:dyDescent="0.2">
      <c r="A7" s="14" t="s">
        <v>19</v>
      </c>
      <c r="B7" s="8" t="s">
        <v>32</v>
      </c>
      <c r="C7" s="14" t="s">
        <v>20</v>
      </c>
      <c r="D7" s="15">
        <v>43574</v>
      </c>
      <c r="E7" s="15">
        <v>43591</v>
      </c>
      <c r="F7" s="16" t="s">
        <v>84</v>
      </c>
      <c r="G7" s="16"/>
      <c r="H7" s="3"/>
      <c r="I7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8" spans="1:10" x14ac:dyDescent="0.2">
      <c r="A8" s="14" t="s">
        <v>0</v>
      </c>
      <c r="B8" s="8" t="s">
        <v>33</v>
      </c>
      <c r="C8" s="14" t="s">
        <v>15</v>
      </c>
      <c r="D8" s="15"/>
      <c r="E8" s="15"/>
      <c r="F8" s="16" t="s">
        <v>84</v>
      </c>
      <c r="G8" s="16"/>
      <c r="H8" s="3"/>
      <c r="I8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9" spans="1:10" x14ac:dyDescent="0.2">
      <c r="A9" s="14" t="s">
        <v>1</v>
      </c>
      <c r="B9" s="8" t="s">
        <v>34</v>
      </c>
      <c r="C9" s="14" t="s">
        <v>35</v>
      </c>
      <c r="D9" s="15">
        <v>43574</v>
      </c>
      <c r="E9" s="15">
        <v>43587</v>
      </c>
      <c r="F9" s="16" t="s">
        <v>83</v>
      </c>
      <c r="G9" s="16"/>
      <c r="H9" s="3"/>
      <c r="I9" s="8">
        <f>IF(משימות[[#This Row],[סטטוס נוכחי]]="הסתיימה",1,(IF(משימות[[#This Row],[סטטוס נוכחי]]="במהלך טיפול",2,IF(משימות[[#This Row],[סטטוס נוכחי]]="לא טופל",3,0))))</f>
        <v>3</v>
      </c>
    </row>
    <row r="10" spans="1:10" x14ac:dyDescent="0.2">
      <c r="A10" s="14" t="s">
        <v>1</v>
      </c>
      <c r="B10" s="8" t="s">
        <v>36</v>
      </c>
      <c r="C10" s="14" t="s">
        <v>35</v>
      </c>
      <c r="D10" s="15">
        <v>43574</v>
      </c>
      <c r="E10" s="15">
        <v>43587</v>
      </c>
      <c r="F10" s="16" t="s">
        <v>84</v>
      </c>
      <c r="G10" s="16"/>
      <c r="H10" s="3"/>
      <c r="I10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1" spans="1:10" x14ac:dyDescent="0.2">
      <c r="A11" s="14" t="s">
        <v>8</v>
      </c>
      <c r="B11" s="8" t="s">
        <v>37</v>
      </c>
      <c r="C11" s="14" t="s">
        <v>24</v>
      </c>
      <c r="D11" s="15">
        <v>43585</v>
      </c>
      <c r="E11" s="15">
        <v>43591</v>
      </c>
      <c r="F11" s="16" t="s">
        <v>84</v>
      </c>
      <c r="G11" s="16"/>
      <c r="H11" s="3"/>
      <c r="I11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2" spans="1:10" x14ac:dyDescent="0.2">
      <c r="A12" s="14" t="s">
        <v>21</v>
      </c>
      <c r="B12" s="8" t="s">
        <v>38</v>
      </c>
      <c r="C12" s="14" t="s">
        <v>21</v>
      </c>
      <c r="D12" s="15">
        <v>43585</v>
      </c>
      <c r="E12" s="15">
        <v>43591</v>
      </c>
      <c r="F12" s="16" t="s">
        <v>84</v>
      </c>
      <c r="G12" s="16"/>
      <c r="H12" s="3"/>
      <c r="I12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3" spans="1:10" x14ac:dyDescent="0.2">
      <c r="A13" s="14" t="s">
        <v>10</v>
      </c>
      <c r="B13" s="8" t="s">
        <v>39</v>
      </c>
      <c r="C13" s="14" t="s">
        <v>11</v>
      </c>
      <c r="D13" s="15">
        <v>43585</v>
      </c>
      <c r="E13" s="15">
        <v>43590</v>
      </c>
      <c r="F13" s="16" t="s">
        <v>83</v>
      </c>
      <c r="G13" s="16"/>
      <c r="H13" s="3"/>
      <c r="I13" s="8">
        <f>IF(משימות[[#This Row],[סטטוס נוכחי]]="הסתיימה",1,(IF(משימות[[#This Row],[סטטוס נוכחי]]="במהלך טיפול",2,IF(משימות[[#This Row],[סטטוס נוכחי]]="לא טופל",3,0))))</f>
        <v>3</v>
      </c>
    </row>
    <row r="14" spans="1:10" x14ac:dyDescent="0.2">
      <c r="A14" s="14" t="s">
        <v>41</v>
      </c>
      <c r="B14" s="8" t="s">
        <v>40</v>
      </c>
      <c r="C14" s="14" t="s">
        <v>42</v>
      </c>
      <c r="D14" s="15">
        <v>43584</v>
      </c>
      <c r="E14" s="15">
        <v>43598</v>
      </c>
      <c r="F14" s="16" t="s">
        <v>84</v>
      </c>
      <c r="G14" s="16"/>
      <c r="H14" s="3"/>
      <c r="I14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5" spans="1:10" x14ac:dyDescent="0.2">
      <c r="A15" s="14" t="s">
        <v>41</v>
      </c>
      <c r="B15" s="8" t="s">
        <v>43</v>
      </c>
      <c r="C15" s="14" t="s">
        <v>44</v>
      </c>
      <c r="D15" s="15">
        <v>43584</v>
      </c>
      <c r="E15" s="15">
        <v>43605</v>
      </c>
      <c r="F15" s="16" t="s">
        <v>84</v>
      </c>
      <c r="G15" s="16"/>
      <c r="H15" s="3"/>
      <c r="I15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6" spans="1:10" x14ac:dyDescent="0.2">
      <c r="A16" s="14" t="s">
        <v>8</v>
      </c>
      <c r="B16" s="8" t="s">
        <v>45</v>
      </c>
      <c r="C16" s="14" t="s">
        <v>24</v>
      </c>
      <c r="D16" s="15">
        <v>43584</v>
      </c>
      <c r="E16" s="15">
        <v>43598</v>
      </c>
      <c r="F16" s="16" t="s">
        <v>84</v>
      </c>
      <c r="G16" s="16"/>
      <c r="H16" s="3"/>
      <c r="I16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7" spans="1:9" x14ac:dyDescent="0.2">
      <c r="A17" s="14" t="s">
        <v>16</v>
      </c>
      <c r="B17" s="8" t="s">
        <v>46</v>
      </c>
      <c r="C17" s="14" t="s">
        <v>17</v>
      </c>
      <c r="D17" s="15">
        <v>43584</v>
      </c>
      <c r="E17" s="15">
        <v>43605</v>
      </c>
      <c r="F17" s="16" t="s">
        <v>82</v>
      </c>
      <c r="G17" s="16"/>
      <c r="H17" s="3"/>
      <c r="I17" s="8">
        <f>IF(משימות[[#This Row],[סטטוס נוכחי]]="הסתיימה",1,(IF(משימות[[#This Row],[סטטוס נוכחי]]="במהלך טיפול",2,IF(משימות[[#This Row],[סטטוס נוכחי]]="לא טופל",3,0))))</f>
        <v>2</v>
      </c>
    </row>
    <row r="18" spans="1:9" x14ac:dyDescent="0.2">
      <c r="A18" s="14" t="s">
        <v>16</v>
      </c>
      <c r="B18" s="8" t="s">
        <v>47</v>
      </c>
      <c r="C18" s="14" t="s">
        <v>17</v>
      </c>
      <c r="D18" s="15">
        <v>43584</v>
      </c>
      <c r="E18" s="15">
        <v>43598</v>
      </c>
      <c r="F18" s="16" t="s">
        <v>84</v>
      </c>
      <c r="G18" s="16"/>
      <c r="H18" s="3"/>
      <c r="I18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19" spans="1:9" x14ac:dyDescent="0.2">
      <c r="A19" s="14" t="s">
        <v>49</v>
      </c>
      <c r="B19" s="8" t="s">
        <v>48</v>
      </c>
      <c r="C19" s="14" t="s">
        <v>50</v>
      </c>
      <c r="D19" s="15">
        <v>43584</v>
      </c>
      <c r="E19" s="15">
        <v>43619</v>
      </c>
      <c r="F19" s="16" t="s">
        <v>84</v>
      </c>
      <c r="G19" s="16"/>
      <c r="H19" s="3"/>
      <c r="I19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0" spans="1:9" x14ac:dyDescent="0.2">
      <c r="A20" s="14" t="s">
        <v>49</v>
      </c>
      <c r="B20" s="8" t="s">
        <v>51</v>
      </c>
      <c r="C20" s="14" t="s">
        <v>50</v>
      </c>
      <c r="D20" s="15">
        <v>43584</v>
      </c>
      <c r="E20" s="15">
        <f>E19+14</f>
        <v>43633</v>
      </c>
      <c r="F20" s="16" t="s">
        <v>84</v>
      </c>
      <c r="G20" s="16"/>
      <c r="H20" s="3"/>
      <c r="I20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1" spans="1:9" x14ac:dyDescent="0.2">
      <c r="A21" s="14" t="s">
        <v>49</v>
      </c>
      <c r="B21" s="8" t="s">
        <v>52</v>
      </c>
      <c r="C21" s="14" t="s">
        <v>50</v>
      </c>
      <c r="D21" s="15">
        <v>43584</v>
      </c>
      <c r="E21" s="15">
        <f>E20+14</f>
        <v>43647</v>
      </c>
      <c r="F21" s="16" t="s">
        <v>84</v>
      </c>
      <c r="G21" s="16"/>
      <c r="H21" s="3"/>
      <c r="I21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2" spans="1:9" x14ac:dyDescent="0.2">
      <c r="A22" s="14" t="s">
        <v>0</v>
      </c>
      <c r="B22" s="8" t="s">
        <v>53</v>
      </c>
      <c r="C22" s="14" t="s">
        <v>15</v>
      </c>
      <c r="D22" s="15">
        <v>43584</v>
      </c>
      <c r="E22" s="15">
        <v>43608</v>
      </c>
      <c r="F22" s="16" t="s">
        <v>84</v>
      </c>
      <c r="G22" s="16"/>
      <c r="H22" s="3"/>
      <c r="I22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3" spans="1:9" x14ac:dyDescent="0.2">
      <c r="A23" s="14" t="s">
        <v>67</v>
      </c>
      <c r="B23" s="8" t="s">
        <v>54</v>
      </c>
      <c r="C23" s="14" t="s">
        <v>63</v>
      </c>
      <c r="D23" s="15">
        <v>43584</v>
      </c>
      <c r="E23" s="15">
        <v>43611</v>
      </c>
      <c r="F23" s="16" t="s">
        <v>82</v>
      </c>
      <c r="G23" s="16"/>
      <c r="H23" s="3"/>
      <c r="I23" s="8">
        <f>IF(משימות[[#This Row],[סטטוס נוכחי]]="הסתיימה",1,(IF(משימות[[#This Row],[סטטוס נוכחי]]="במהלך טיפול",2,IF(משימות[[#This Row],[סטטוס נוכחי]]="לא טופל",3,0))))</f>
        <v>2</v>
      </c>
    </row>
    <row r="24" spans="1:9" x14ac:dyDescent="0.2">
      <c r="A24" s="14" t="s">
        <v>21</v>
      </c>
      <c r="B24" s="8" t="s">
        <v>55</v>
      </c>
      <c r="C24" s="14" t="s">
        <v>21</v>
      </c>
      <c r="D24" s="15">
        <v>43584</v>
      </c>
      <c r="E24" s="15">
        <f>E19+7</f>
        <v>43626</v>
      </c>
      <c r="F24" s="16" t="s">
        <v>84</v>
      </c>
      <c r="G24" s="16"/>
      <c r="H24" s="3"/>
      <c r="I24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5" spans="1:9" x14ac:dyDescent="0.2">
      <c r="A25" s="14" t="s">
        <v>64</v>
      </c>
      <c r="B25" s="8" t="s">
        <v>56</v>
      </c>
      <c r="C25" s="14" t="s">
        <v>68</v>
      </c>
      <c r="D25" s="15">
        <v>43584</v>
      </c>
      <c r="E25" s="15">
        <f>E18</f>
        <v>43598</v>
      </c>
      <c r="F25" s="16" t="s">
        <v>84</v>
      </c>
      <c r="G25" s="16"/>
      <c r="H25" s="3"/>
      <c r="I25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6" spans="1:9" x14ac:dyDescent="0.2">
      <c r="A26" s="14" t="s">
        <v>22</v>
      </c>
      <c r="B26" s="8" t="s">
        <v>57</v>
      </c>
      <c r="C26" s="14" t="s">
        <v>25</v>
      </c>
      <c r="D26" s="15">
        <v>43584</v>
      </c>
      <c r="E26" s="15">
        <v>43626</v>
      </c>
      <c r="F26" s="16" t="s">
        <v>84</v>
      </c>
      <c r="G26" s="16"/>
      <c r="H26" s="3"/>
      <c r="I26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7" spans="1:9" x14ac:dyDescent="0.2">
      <c r="A27" s="14" t="s">
        <v>65</v>
      </c>
      <c r="B27" s="8" t="s">
        <v>58</v>
      </c>
      <c r="C27" s="14" t="s">
        <v>69</v>
      </c>
      <c r="D27" s="15">
        <v>43584</v>
      </c>
      <c r="E27" s="15">
        <f>E26</f>
        <v>43626</v>
      </c>
      <c r="F27" s="16" t="s">
        <v>84</v>
      </c>
      <c r="G27" s="16"/>
      <c r="H27" s="3"/>
      <c r="I27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8" spans="1:9" x14ac:dyDescent="0.2">
      <c r="A28" s="14" t="s">
        <v>19</v>
      </c>
      <c r="B28" s="8" t="s">
        <v>59</v>
      </c>
      <c r="C28" s="14" t="s">
        <v>20</v>
      </c>
      <c r="D28" s="15">
        <v>43584</v>
      </c>
      <c r="E28" s="15">
        <v>43598</v>
      </c>
      <c r="F28" s="16" t="s">
        <v>84</v>
      </c>
      <c r="G28" s="16"/>
      <c r="H28" s="3"/>
      <c r="I28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29" spans="1:9" x14ac:dyDescent="0.2">
      <c r="A29" s="14" t="s">
        <v>65</v>
      </c>
      <c r="B29" s="8" t="s">
        <v>60</v>
      </c>
      <c r="C29" s="14" t="s">
        <v>70</v>
      </c>
      <c r="D29" s="15">
        <v>43584</v>
      </c>
      <c r="E29" s="15">
        <v>43618</v>
      </c>
      <c r="F29" s="16" t="s">
        <v>84</v>
      </c>
      <c r="G29" s="16"/>
      <c r="H29" s="3"/>
      <c r="I29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30" spans="1:9" x14ac:dyDescent="0.2">
      <c r="A30" s="14" t="s">
        <v>66</v>
      </c>
      <c r="B30" s="8" t="s">
        <v>61</v>
      </c>
      <c r="C30" s="14" t="s">
        <v>66</v>
      </c>
      <c r="D30" s="15">
        <v>43584</v>
      </c>
      <c r="E30" s="15">
        <v>43618</v>
      </c>
      <c r="F30" s="16"/>
      <c r="G30" s="16"/>
      <c r="H30" s="3"/>
      <c r="I30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31" spans="1:9" x14ac:dyDescent="0.2">
      <c r="A31" s="14" t="s">
        <v>65</v>
      </c>
      <c r="B31" s="8" t="s">
        <v>62</v>
      </c>
      <c r="C31" s="14" t="s">
        <v>65</v>
      </c>
      <c r="D31" s="15">
        <v>43584</v>
      </c>
      <c r="E31" s="15">
        <v>43633</v>
      </c>
      <c r="F31" s="16"/>
      <c r="G31" s="16"/>
      <c r="H31" s="3"/>
      <c r="I31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32" spans="1:9" x14ac:dyDescent="0.2">
      <c r="A32" s="14" t="s">
        <v>75</v>
      </c>
      <c r="B32" s="8" t="s">
        <v>71</v>
      </c>
      <c r="C32" s="14" t="s">
        <v>76</v>
      </c>
      <c r="D32" s="15">
        <v>43584</v>
      </c>
      <c r="E32" s="15">
        <v>43605</v>
      </c>
      <c r="F32" s="16"/>
      <c r="G32" s="16"/>
      <c r="H32" s="3"/>
      <c r="I32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33" spans="1:9" x14ac:dyDescent="0.2">
      <c r="A33" s="14" t="s">
        <v>65</v>
      </c>
      <c r="B33" s="8" t="s">
        <v>72</v>
      </c>
      <c r="C33" s="14" t="s">
        <v>12</v>
      </c>
      <c r="D33" s="15">
        <v>43584</v>
      </c>
      <c r="E33" s="15">
        <v>43621</v>
      </c>
      <c r="F33" s="16"/>
      <c r="G33" s="16"/>
      <c r="H33" s="3"/>
      <c r="I33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34" spans="1:9" x14ac:dyDescent="0.2">
      <c r="A34" s="14" t="s">
        <v>65</v>
      </c>
      <c r="B34" s="8" t="s">
        <v>73</v>
      </c>
      <c r="C34" s="14" t="s">
        <v>12</v>
      </c>
      <c r="D34" s="15">
        <v>43584</v>
      </c>
      <c r="E34" s="15">
        <v>43636</v>
      </c>
      <c r="F34" s="16"/>
      <c r="G34" s="16"/>
      <c r="H34" s="3"/>
      <c r="I34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35" spans="1:9" x14ac:dyDescent="0.2">
      <c r="A35" s="14" t="s">
        <v>65</v>
      </c>
      <c r="B35" s="8" t="s">
        <v>74</v>
      </c>
      <c r="C35" s="14" t="s">
        <v>65</v>
      </c>
      <c r="D35" s="15">
        <v>43584</v>
      </c>
      <c r="E35" s="15">
        <v>43646</v>
      </c>
      <c r="F35" s="16" t="s">
        <v>84</v>
      </c>
      <c r="G35" s="16"/>
      <c r="H35" s="3"/>
      <c r="I35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36" spans="1:9" x14ac:dyDescent="0.2">
      <c r="A36" s="14" t="s">
        <v>8</v>
      </c>
      <c r="B36" s="8" t="s">
        <v>77</v>
      </c>
      <c r="C36" s="14" t="s">
        <v>24</v>
      </c>
      <c r="D36" s="15">
        <v>43586</v>
      </c>
      <c r="E36" s="15">
        <v>43593</v>
      </c>
      <c r="F36" s="16" t="s">
        <v>84</v>
      </c>
      <c r="G36" s="16"/>
      <c r="H36" s="3"/>
      <c r="I36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37" spans="1:9" ht="15.75" x14ac:dyDescent="0.25">
      <c r="A37" s="14" t="s">
        <v>75</v>
      </c>
      <c r="B37" s="8" t="s">
        <v>85</v>
      </c>
      <c r="C37" s="14" t="s">
        <v>76</v>
      </c>
      <c r="D37" s="15"/>
      <c r="E37" s="15"/>
      <c r="F37" s="16" t="s">
        <v>84</v>
      </c>
      <c r="G37" s="16"/>
      <c r="H37" s="3"/>
      <c r="I37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38" spans="1:9" x14ac:dyDescent="0.2">
      <c r="A38" s="14" t="s">
        <v>21</v>
      </c>
      <c r="B38" s="8" t="s">
        <v>78</v>
      </c>
      <c r="C38" s="14" t="s">
        <v>21</v>
      </c>
      <c r="D38" s="15"/>
      <c r="E38" s="15"/>
      <c r="F38" s="16" t="s">
        <v>84</v>
      </c>
      <c r="G38" s="16"/>
      <c r="H38" s="3"/>
      <c r="I38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39" spans="1:9" x14ac:dyDescent="0.2">
      <c r="A39" s="14" t="s">
        <v>75</v>
      </c>
      <c r="B39" s="8" t="s">
        <v>79</v>
      </c>
      <c r="C39" s="14" t="s">
        <v>76</v>
      </c>
      <c r="D39" s="15"/>
      <c r="E39" s="15"/>
      <c r="F39" s="16" t="s">
        <v>84</v>
      </c>
      <c r="G39" s="16"/>
      <c r="H39" s="3"/>
      <c r="I39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40" spans="1:9" x14ac:dyDescent="0.2">
      <c r="A40" s="14" t="s">
        <v>18</v>
      </c>
      <c r="B40" s="8" t="s">
        <v>80</v>
      </c>
      <c r="C40" s="14" t="s">
        <v>81</v>
      </c>
      <c r="D40" s="15">
        <v>43583</v>
      </c>
      <c r="E40" s="15">
        <v>43598</v>
      </c>
      <c r="F40" s="16" t="s">
        <v>84</v>
      </c>
      <c r="G40" s="16"/>
      <c r="H40" s="3"/>
      <c r="I40" s="8">
        <f>IF(משימות[[#This Row],[סטטוס נוכחי]]="הסתיימה",1,(IF(משימות[[#This Row],[סטטוס נוכחי]]="במהלך טיפול",2,IF(משימות[[#This Row],[סטטוס נוכחי]]="לא טופל",3,0))))</f>
        <v>1</v>
      </c>
    </row>
    <row r="41" spans="1:9" x14ac:dyDescent="0.2">
      <c r="A41" s="14"/>
      <c r="B41" s="8"/>
      <c r="C41" s="14"/>
      <c r="D41" s="15"/>
      <c r="E41" s="15"/>
      <c r="F41" s="16"/>
      <c r="G41" s="16"/>
      <c r="H41" s="3"/>
      <c r="I41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2" spans="1:9" x14ac:dyDescent="0.2">
      <c r="A42" s="14"/>
      <c r="B42" s="8"/>
      <c r="C42" s="14"/>
      <c r="D42" s="15"/>
      <c r="E42" s="15"/>
      <c r="F42" s="16"/>
      <c r="G42" s="16"/>
      <c r="H42" s="3"/>
      <c r="I42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3" spans="1:9" x14ac:dyDescent="0.2">
      <c r="A43" s="14"/>
      <c r="B43" s="8"/>
      <c r="C43" s="14"/>
      <c r="D43" s="15"/>
      <c r="E43" s="15"/>
      <c r="F43" s="16"/>
      <c r="G43" s="16"/>
      <c r="H43" s="3"/>
      <c r="I43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4" spans="1:9" x14ac:dyDescent="0.2">
      <c r="A44" s="14"/>
      <c r="B44" s="8"/>
      <c r="C44" s="14"/>
      <c r="D44" s="15"/>
      <c r="E44" s="15"/>
      <c r="F44" s="16"/>
      <c r="G44" s="16"/>
      <c r="H44" s="3"/>
      <c r="I44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5" spans="1:9" x14ac:dyDescent="0.2">
      <c r="A45" s="14"/>
      <c r="B45" s="8"/>
      <c r="C45" s="14"/>
      <c r="D45" s="15"/>
      <c r="E45" s="15"/>
      <c r="F45" s="16"/>
      <c r="G45" s="16"/>
      <c r="H45" s="3"/>
      <c r="I45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6" spans="1:9" x14ac:dyDescent="0.2">
      <c r="A46" s="14"/>
      <c r="B46" s="8"/>
      <c r="C46" s="14"/>
      <c r="D46" s="15"/>
      <c r="E46" s="15"/>
      <c r="F46" s="16"/>
      <c r="G46" s="16"/>
      <c r="H46" s="3"/>
      <c r="I46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7" spans="1:9" x14ac:dyDescent="0.2">
      <c r="A47" s="14"/>
      <c r="B47" s="8"/>
      <c r="C47" s="14"/>
      <c r="D47" s="15"/>
      <c r="E47" s="15"/>
      <c r="F47" s="16"/>
      <c r="G47" s="16"/>
      <c r="H47" s="3"/>
      <c r="I47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8" spans="1:9" x14ac:dyDescent="0.2">
      <c r="A48" s="14"/>
      <c r="B48" s="8"/>
      <c r="C48" s="14"/>
      <c r="D48" s="15"/>
      <c r="E48" s="15"/>
      <c r="F48" s="16"/>
      <c r="G48" s="16"/>
      <c r="H48" s="3"/>
      <c r="I48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  <row r="49" spans="1:9" x14ac:dyDescent="0.2">
      <c r="A49" s="14"/>
      <c r="B49" s="8"/>
      <c r="C49" s="14"/>
      <c r="D49" s="15"/>
      <c r="E49" s="15"/>
      <c r="F49" s="16"/>
      <c r="G49" s="16"/>
      <c r="H49" s="3"/>
      <c r="I49" s="8">
        <f>IF(משימות[[#This Row],[סטטוס נוכחי]]="הסתיימה",1,(IF(משימות[[#This Row],[סטטוס נוכחי]]="במהלך טיפול",2,IF(משימות[[#This Row],[סטטוס נוכחי]]="לא טופל",3,0))))</f>
        <v>0</v>
      </c>
    </row>
  </sheetData>
  <conditionalFormatting sqref="A3:H49">
    <cfRule type="expression" dxfId="13" priority="4">
      <formula>$I3=1</formula>
    </cfRule>
    <cfRule type="expression" dxfId="12" priority="2">
      <formula>$I3=2</formula>
    </cfRule>
    <cfRule type="expression" dxfId="11" priority="1">
      <formula>$I3=3</formula>
    </cfRule>
  </conditionalFormatting>
  <dataValidations count="1">
    <dataValidation type="list" allowBlank="1" showInputMessage="1" showErrorMessage="1" sqref="F3:F49" xr:uid="{3F4E46C8-B33A-4AB4-99BF-B3BFFD8626F4}">
      <formula1>$J$2:$J$4</formula1>
    </dataValidation>
  </dataValidations>
  <pageMargins left="0.7" right="0.7" top="0.75" bottom="0.75" header="0.3" footer="0.3"/>
  <pageSetup paperSize="9" scale="59" fitToHeight="0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ToDoList</vt:lpstr>
    </vt:vector>
  </TitlesOfParts>
  <Company>ttn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Kakroo</dc:creator>
  <cp:lastModifiedBy>Lior</cp:lastModifiedBy>
  <cp:lastPrinted>2018-12-04T16:08:45Z</cp:lastPrinted>
  <dcterms:created xsi:type="dcterms:W3CDTF">2017-09-18T11:37:51Z</dcterms:created>
  <dcterms:modified xsi:type="dcterms:W3CDTF">2019-11-13T11:43:13Z</dcterms:modified>
</cp:coreProperties>
</file>